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mily\OneDrive\Desktop\Ivanhoe Runners\"/>
    </mc:Choice>
  </mc:AlternateContent>
  <xr:revisionPtr revIDLastSave="0" documentId="13_ncr:1_{30F6D326-C77A-4C08-A5E0-009A5B9431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P Standings 2024" sheetId="17" r:id="rId1"/>
    <sheet name="Race Data 2023 (2)" sheetId="18" state="hidden" r:id="rId2"/>
    <sheet name="Race Data 2024" sheetId="19" r:id="rId3"/>
    <sheet name="GP Standings 2023" sheetId="15" r:id="rId4"/>
    <sheet name="Race Data 2023" sheetId="16" r:id="rId5"/>
    <sheet name="GP Standings 2022" sheetId="13" r:id="rId6"/>
    <sheet name="Race Data 2022" sheetId="14" r:id="rId7"/>
    <sheet name="GP Standings 2019" sheetId="12" r:id="rId8"/>
    <sheet name="Race Data 2019" sheetId="11" r:id="rId9"/>
    <sheet name="GP Standings 2018" sheetId="10" r:id="rId10"/>
    <sheet name="Race Data 2018" sheetId="9" r:id="rId11"/>
    <sheet name="GP Standings 2017" sheetId="7" r:id="rId12"/>
    <sheet name="Race Data 2017" sheetId="8" r:id="rId13"/>
    <sheet name="GP Standings 2016" sheetId="5" r:id="rId14"/>
    <sheet name="Race Data 2016" sheetId="4" r:id="rId15"/>
    <sheet name="GP Standings 2015" sheetId="3" r:id="rId16"/>
    <sheet name="Race Data 2015" sheetId="1" r:id="rId17"/>
  </sheets>
  <externalReferences>
    <externalReference r:id="rId18"/>
    <externalReference r:id="rId19"/>
  </externalReferences>
  <definedNames>
    <definedName name="_xlnm._FilterDatabase" localSheetId="15" hidden="1">'GP Standings 2015'!$A$1:$G$1</definedName>
  </definedNames>
  <calcPr calcId="191029"/>
  <pivotCaches>
    <pivotCache cacheId="0" r:id="rId20"/>
    <pivotCache cacheId="1" r:id="rId21"/>
    <pivotCache cacheId="2" r:id="rId22"/>
    <pivotCache cacheId="3" r:id="rId23"/>
    <pivotCache cacheId="4" r:id="rId24"/>
  </pivotCaches>
</workbook>
</file>

<file path=xl/calcChain.xml><?xml version="1.0" encoding="utf-8"?>
<calcChain xmlns="http://schemas.openxmlformats.org/spreadsheetml/2006/main">
  <c r="A78" i="19" l="1"/>
  <c r="A77" i="19"/>
  <c r="A76" i="19"/>
  <c r="A75" i="19"/>
  <c r="A74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61" i="16"/>
  <c r="A60" i="16"/>
  <c r="A59" i="16"/>
  <c r="A58" i="16"/>
  <c r="A57" i="16"/>
  <c r="A56" i="16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E46" i="13"/>
  <c r="D46" i="13"/>
  <c r="B46" i="13"/>
  <c r="E45" i="13"/>
  <c r="D45" i="13"/>
  <c r="B45" i="13"/>
  <c r="J44" i="13"/>
  <c r="I44" i="13"/>
  <c r="G44" i="13"/>
  <c r="E44" i="13"/>
  <c r="D44" i="13"/>
  <c r="B44" i="13"/>
  <c r="J43" i="13"/>
  <c r="I43" i="13"/>
  <c r="G43" i="13"/>
  <c r="E43" i="13"/>
  <c r="D43" i="13"/>
  <c r="B43" i="13"/>
  <c r="J42" i="13"/>
  <c r="I42" i="13"/>
  <c r="G42" i="13"/>
  <c r="E42" i="13"/>
  <c r="D42" i="13"/>
  <c r="B42" i="13"/>
  <c r="J41" i="13"/>
  <c r="I41" i="13"/>
  <c r="G41" i="13"/>
  <c r="E41" i="13"/>
  <c r="D41" i="13"/>
  <c r="B41" i="13"/>
  <c r="J40" i="13"/>
  <c r="I40" i="13"/>
  <c r="G40" i="13"/>
  <c r="E40" i="13"/>
  <c r="D40" i="13"/>
  <c r="B40" i="13"/>
  <c r="J39" i="13"/>
  <c r="I39" i="13"/>
  <c r="G39" i="13"/>
  <c r="E39" i="13"/>
  <c r="D39" i="13"/>
  <c r="B39" i="13"/>
  <c r="J38" i="13"/>
  <c r="I38" i="13"/>
  <c r="G38" i="13"/>
  <c r="E38" i="13"/>
  <c r="D38" i="13"/>
  <c r="B38" i="13"/>
  <c r="J37" i="13"/>
  <c r="I37" i="13"/>
  <c r="G37" i="13"/>
  <c r="E37" i="13"/>
  <c r="D37" i="13"/>
  <c r="B37" i="13"/>
  <c r="J36" i="13"/>
  <c r="I36" i="13"/>
  <c r="G36" i="13"/>
  <c r="E36" i="13"/>
  <c r="D36" i="13"/>
  <c r="B36" i="13"/>
  <c r="J35" i="13"/>
  <c r="I35" i="13"/>
  <c r="G35" i="13"/>
  <c r="E35" i="13"/>
  <c r="D35" i="13"/>
  <c r="B35" i="13"/>
  <c r="J34" i="13"/>
  <c r="I34" i="13"/>
  <c r="G34" i="13"/>
  <c r="E34" i="13"/>
  <c r="D34" i="13"/>
  <c r="B34" i="13"/>
  <c r="J33" i="13"/>
  <c r="I33" i="13"/>
  <c r="G33" i="13"/>
  <c r="E33" i="13"/>
  <c r="D33" i="13"/>
  <c r="B33" i="13"/>
  <c r="J32" i="13"/>
  <c r="I32" i="13"/>
  <c r="G32" i="13"/>
  <c r="E32" i="13"/>
  <c r="D32" i="13"/>
  <c r="B32" i="13"/>
  <c r="J31" i="13"/>
  <c r="I31" i="13"/>
  <c r="G31" i="13"/>
  <c r="E31" i="13"/>
  <c r="D31" i="13"/>
  <c r="B31" i="13"/>
  <c r="J30" i="13"/>
  <c r="I30" i="13"/>
  <c r="G30" i="13"/>
  <c r="E30" i="13"/>
  <c r="D30" i="13"/>
  <c r="B30" i="13"/>
  <c r="J29" i="13"/>
  <c r="I29" i="13"/>
  <c r="G29" i="13"/>
  <c r="E29" i="13"/>
  <c r="D29" i="13"/>
  <c r="B29" i="13"/>
  <c r="J28" i="13"/>
  <c r="I28" i="13"/>
  <c r="G28" i="13"/>
  <c r="E28" i="13"/>
  <c r="D28" i="13"/>
  <c r="B28" i="13"/>
  <c r="J27" i="13"/>
  <c r="I27" i="13"/>
  <c r="G27" i="13"/>
  <c r="E27" i="13"/>
  <c r="D27" i="13"/>
  <c r="B27" i="13"/>
  <c r="J26" i="13"/>
  <c r="I26" i="13"/>
  <c r="G26" i="13"/>
  <c r="E26" i="13"/>
  <c r="D26" i="13"/>
  <c r="B26" i="13"/>
  <c r="J25" i="13"/>
  <c r="I25" i="13"/>
  <c r="G25" i="13"/>
  <c r="E25" i="13"/>
  <c r="D25" i="13"/>
  <c r="B25" i="13"/>
  <c r="J24" i="13"/>
  <c r="I24" i="13"/>
  <c r="G24" i="13"/>
  <c r="E24" i="13"/>
  <c r="D24" i="13"/>
  <c r="B24" i="13"/>
  <c r="J23" i="13"/>
  <c r="I23" i="13"/>
  <c r="G23" i="13"/>
  <c r="E23" i="13"/>
  <c r="D23" i="13"/>
  <c r="B23" i="13"/>
  <c r="J22" i="13"/>
  <c r="I22" i="13"/>
  <c r="G22" i="13"/>
  <c r="E22" i="13"/>
  <c r="D22" i="13"/>
  <c r="B22" i="13"/>
  <c r="J21" i="13"/>
  <c r="I21" i="13"/>
  <c r="G21" i="13"/>
  <c r="E21" i="13"/>
  <c r="D21" i="13"/>
  <c r="B21" i="13"/>
  <c r="J20" i="13"/>
  <c r="I20" i="13"/>
  <c r="G20" i="13"/>
  <c r="E20" i="13"/>
  <c r="D20" i="13"/>
  <c r="B20" i="13"/>
  <c r="J19" i="13"/>
  <c r="I19" i="13"/>
  <c r="G19" i="13"/>
  <c r="E19" i="13"/>
  <c r="D19" i="13"/>
  <c r="B19" i="13"/>
  <c r="J18" i="13"/>
  <c r="I18" i="13"/>
  <c r="G18" i="13"/>
  <c r="E18" i="13"/>
  <c r="D18" i="13"/>
  <c r="B18" i="13"/>
  <c r="J17" i="13"/>
  <c r="I17" i="13"/>
  <c r="G17" i="13"/>
  <c r="E17" i="13"/>
  <c r="D17" i="13"/>
  <c r="B17" i="13"/>
  <c r="J16" i="13"/>
  <c r="I16" i="13"/>
  <c r="G16" i="13"/>
  <c r="E16" i="13"/>
  <c r="D16" i="13"/>
  <c r="B16" i="13"/>
  <c r="J15" i="13"/>
  <c r="I15" i="13"/>
  <c r="G15" i="13"/>
  <c r="E15" i="13"/>
  <c r="D15" i="13"/>
  <c r="B15" i="13"/>
  <c r="J14" i="13"/>
  <c r="I14" i="13"/>
  <c r="G14" i="13"/>
  <c r="E14" i="13"/>
  <c r="D14" i="13"/>
  <c r="B14" i="13"/>
  <c r="J13" i="13"/>
  <c r="I13" i="13"/>
  <c r="G13" i="13"/>
  <c r="E13" i="13"/>
  <c r="D13" i="13"/>
  <c r="B13" i="13"/>
  <c r="J12" i="13"/>
  <c r="I12" i="13"/>
  <c r="G12" i="13"/>
  <c r="E12" i="13"/>
  <c r="D12" i="13"/>
  <c r="B12" i="13"/>
  <c r="J11" i="13"/>
  <c r="I11" i="13"/>
  <c r="G11" i="13"/>
  <c r="E11" i="13"/>
  <c r="D11" i="13"/>
  <c r="B11" i="13"/>
  <c r="J10" i="13"/>
  <c r="I10" i="13"/>
  <c r="G10" i="13"/>
  <c r="E10" i="13"/>
  <c r="D10" i="13"/>
  <c r="B10" i="13"/>
  <c r="J9" i="13"/>
  <c r="I9" i="13"/>
  <c r="G9" i="13"/>
  <c r="E9" i="13"/>
  <c r="D9" i="13"/>
  <c r="B9" i="13"/>
  <c r="J8" i="13"/>
  <c r="I8" i="13"/>
  <c r="G8" i="13"/>
  <c r="E8" i="13"/>
  <c r="D8" i="13"/>
  <c r="B8" i="13"/>
  <c r="J7" i="13"/>
  <c r="I7" i="13"/>
  <c r="G7" i="13"/>
  <c r="E7" i="13"/>
  <c r="D7" i="13"/>
  <c r="B7" i="13"/>
  <c r="J6" i="13"/>
  <c r="I6" i="13"/>
  <c r="G6" i="13"/>
  <c r="E6" i="13"/>
  <c r="D6" i="13"/>
  <c r="B6" i="13"/>
  <c r="J5" i="13"/>
  <c r="I5" i="13"/>
  <c r="G5" i="13"/>
  <c r="E5" i="13"/>
  <c r="D5" i="13"/>
  <c r="B5" i="13"/>
  <c r="J4" i="13"/>
  <c r="I4" i="13"/>
  <c r="G4" i="13"/>
  <c r="E4" i="13"/>
  <c r="D4" i="13"/>
  <c r="B4" i="13"/>
  <c r="J3" i="13"/>
  <c r="I3" i="13"/>
  <c r="G3" i="13"/>
  <c r="E3" i="13"/>
  <c r="D3" i="13"/>
  <c r="B3" i="13"/>
  <c r="W145" i="11"/>
  <c r="E145" i="11" s="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W95" i="11"/>
  <c r="E95" i="11" s="1"/>
  <c r="E96" i="11"/>
  <c r="E97" i="11"/>
  <c r="E98" i="11"/>
  <c r="E99" i="11"/>
  <c r="E100" i="11"/>
  <c r="W144" i="11"/>
  <c r="E144" i="11" s="1"/>
  <c r="E143" i="11"/>
  <c r="D143" i="11"/>
  <c r="E142" i="11"/>
  <c r="D142" i="11"/>
  <c r="E141" i="11"/>
  <c r="D141" i="11"/>
  <c r="E140" i="11"/>
  <c r="D140" i="11"/>
  <c r="E139" i="11"/>
  <c r="D139" i="11"/>
  <c r="E138" i="11"/>
  <c r="D138" i="11"/>
  <c r="W137" i="11"/>
  <c r="E137" i="11" s="1"/>
  <c r="W136" i="11"/>
  <c r="E136" i="11" s="1"/>
  <c r="E135" i="11"/>
  <c r="D135" i="11"/>
  <c r="E134" i="11"/>
  <c r="D134" i="11"/>
  <c r="E133" i="11"/>
  <c r="D133" i="11"/>
  <c r="E132" i="11"/>
  <c r="D132" i="11"/>
  <c r="E131" i="11"/>
  <c r="D131" i="11"/>
  <c r="E130" i="11"/>
  <c r="D130" i="11"/>
  <c r="E129" i="11"/>
  <c r="D129" i="11"/>
  <c r="E128" i="11"/>
  <c r="D128" i="11"/>
  <c r="W127" i="11"/>
  <c r="E127" i="11" s="1"/>
  <c r="W126" i="11"/>
  <c r="E126" i="11" s="1"/>
  <c r="E125" i="11"/>
  <c r="D125" i="11"/>
  <c r="E124" i="11"/>
  <c r="D124" i="11"/>
  <c r="E123" i="11"/>
  <c r="D123" i="11"/>
  <c r="E122" i="11"/>
  <c r="D122" i="11"/>
  <c r="W121" i="11"/>
  <c r="E121" i="11" s="1"/>
  <c r="E120" i="11"/>
  <c r="D120" i="11"/>
  <c r="E119" i="11"/>
  <c r="D119" i="11"/>
  <c r="E118" i="11"/>
  <c r="D118" i="11"/>
  <c r="E117" i="11"/>
  <c r="D117" i="11"/>
  <c r="E116" i="11"/>
  <c r="D116" i="11"/>
  <c r="E115" i="11"/>
  <c r="D115" i="11"/>
  <c r="E114" i="11"/>
  <c r="D114" i="11"/>
  <c r="E113" i="11"/>
  <c r="D113" i="11"/>
  <c r="E112" i="11"/>
  <c r="D112" i="11"/>
  <c r="E111" i="11"/>
  <c r="D111" i="11"/>
  <c r="E110" i="11"/>
  <c r="D110" i="11"/>
  <c r="E109" i="11"/>
  <c r="D109" i="11"/>
  <c r="E108" i="11"/>
  <c r="D108" i="11"/>
  <c r="E107" i="11"/>
  <c r="D107" i="11"/>
  <c r="E106" i="11"/>
  <c r="D106" i="11"/>
  <c r="E105" i="11"/>
  <c r="D105" i="11"/>
  <c r="E104" i="11"/>
  <c r="D104" i="11"/>
  <c r="E103" i="11"/>
  <c r="D103" i="11"/>
  <c r="E102" i="11"/>
  <c r="D102" i="11"/>
  <c r="E101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E74" i="11"/>
  <c r="D74" i="11"/>
  <c r="E3" i="11"/>
  <c r="E4" i="11"/>
  <c r="E5" i="11"/>
  <c r="E6" i="11"/>
  <c r="E7" i="11"/>
  <c r="E8" i="11"/>
  <c r="E9" i="11"/>
  <c r="W10" i="11"/>
  <c r="E10" i="11" s="1"/>
  <c r="E11" i="11"/>
  <c r="E12" i="11"/>
  <c r="N13" i="11"/>
  <c r="E13" i="11" s="1"/>
  <c r="E14" i="11"/>
  <c r="E15" i="11"/>
  <c r="E16" i="11"/>
  <c r="E17" i="11"/>
  <c r="E18" i="11"/>
  <c r="E19" i="11"/>
  <c r="E20" i="11"/>
  <c r="N21" i="11"/>
  <c r="E21" i="11" s="1"/>
  <c r="E22" i="11"/>
  <c r="E23" i="11"/>
  <c r="E24" i="11"/>
  <c r="N25" i="11"/>
  <c r="D25" i="11" s="1"/>
  <c r="E26" i="11"/>
  <c r="E27" i="11"/>
  <c r="E28" i="11"/>
  <c r="E29" i="11"/>
  <c r="N30" i="11"/>
  <c r="E30" i="11" s="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W45" i="11"/>
  <c r="E45" i="11" s="1"/>
  <c r="E46" i="11"/>
  <c r="E47" i="11"/>
  <c r="E48" i="11"/>
  <c r="E49" i="11"/>
  <c r="E50" i="11"/>
  <c r="W51" i="11"/>
  <c r="E51" i="11" s="1"/>
  <c r="E52" i="11"/>
  <c r="E53" i="11"/>
  <c r="E54" i="11"/>
  <c r="E55" i="11"/>
  <c r="E56" i="11"/>
  <c r="E57" i="11"/>
  <c r="E58" i="11"/>
  <c r="E59" i="11"/>
  <c r="E60" i="11"/>
  <c r="E61" i="11"/>
  <c r="W62" i="11"/>
  <c r="E62" i="11" s="1"/>
  <c r="N63" i="11"/>
  <c r="E63" i="11"/>
  <c r="E64" i="11"/>
  <c r="W65" i="11"/>
  <c r="E65" i="11" s="1"/>
  <c r="E66" i="11"/>
  <c r="E67" i="11"/>
  <c r="E68" i="11"/>
  <c r="E69" i="11"/>
  <c r="E70" i="11"/>
  <c r="E71" i="11"/>
  <c r="E72" i="11"/>
  <c r="W73" i="11"/>
  <c r="E73" i="11" s="1"/>
  <c r="D72" i="11"/>
  <c r="D71" i="11"/>
  <c r="D70" i="11"/>
  <c r="D69" i="11"/>
  <c r="D68" i="11"/>
  <c r="D67" i="11"/>
  <c r="D66" i="11"/>
  <c r="D64" i="11"/>
  <c r="D63" i="11"/>
  <c r="D61" i="11"/>
  <c r="D60" i="11"/>
  <c r="D59" i="11"/>
  <c r="D58" i="11"/>
  <c r="D57" i="11"/>
  <c r="D56" i="11"/>
  <c r="D55" i="11"/>
  <c r="D54" i="11"/>
  <c r="D53" i="11"/>
  <c r="D52" i="11"/>
  <c r="D50" i="11"/>
  <c r="D49" i="11"/>
  <c r="D48" i="11"/>
  <c r="D47" i="11"/>
  <c r="D46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Y127" i="9"/>
  <c r="X127" i="9"/>
  <c r="Y126" i="9"/>
  <c r="X126" i="9"/>
  <c r="Y125" i="9"/>
  <c r="X125" i="9"/>
  <c r="Y124" i="9"/>
  <c r="X124" i="9"/>
  <c r="Y123" i="9"/>
  <c r="X123" i="9"/>
  <c r="Y122" i="9"/>
  <c r="X122" i="9"/>
  <c r="Y121" i="9"/>
  <c r="X121" i="9"/>
  <c r="Y120" i="9"/>
  <c r="X120" i="9"/>
  <c r="Y119" i="9"/>
  <c r="X119" i="9"/>
  <c r="Y118" i="9"/>
  <c r="X118" i="9"/>
  <c r="Y117" i="9"/>
  <c r="X117" i="9"/>
  <c r="Y116" i="9"/>
  <c r="X116" i="9"/>
  <c r="Y115" i="9"/>
  <c r="X115" i="9"/>
  <c r="Y114" i="9"/>
  <c r="X114" i="9"/>
  <c r="Y113" i="9"/>
  <c r="X113" i="9"/>
  <c r="Y112" i="9"/>
  <c r="X112" i="9"/>
  <c r="Y111" i="9"/>
  <c r="X111" i="9"/>
  <c r="Y110" i="9"/>
  <c r="X110" i="9"/>
  <c r="Y109" i="9"/>
  <c r="X109" i="9"/>
  <c r="Y108" i="9"/>
  <c r="X108" i="9"/>
  <c r="Y107" i="9"/>
  <c r="X107" i="9"/>
  <c r="Y106" i="9"/>
  <c r="X106" i="9"/>
  <c r="Y105" i="9"/>
  <c r="X105" i="9"/>
  <c r="Y104" i="9"/>
  <c r="X104" i="9"/>
  <c r="Y103" i="9"/>
  <c r="X103" i="9"/>
  <c r="Y102" i="9"/>
  <c r="X102" i="9"/>
  <c r="Y101" i="9"/>
  <c r="X101" i="9"/>
  <c r="Y100" i="9"/>
  <c r="X100" i="9"/>
  <c r="Y99" i="9"/>
  <c r="X99" i="9"/>
  <c r="Y98" i="9"/>
  <c r="X98" i="9"/>
  <c r="Y97" i="9"/>
  <c r="X97" i="9"/>
  <c r="Y96" i="9"/>
  <c r="X96" i="9"/>
  <c r="Y95" i="9"/>
  <c r="X95" i="9"/>
  <c r="Y94" i="9"/>
  <c r="X94" i="9"/>
  <c r="Y93" i="9"/>
  <c r="X93" i="9"/>
  <c r="Y92" i="9"/>
  <c r="X92" i="9"/>
  <c r="Y91" i="9"/>
  <c r="X91" i="9"/>
  <c r="Y90" i="9"/>
  <c r="X90" i="9"/>
  <c r="Y89" i="9"/>
  <c r="X89" i="9"/>
  <c r="Y88" i="9"/>
  <c r="X88" i="9"/>
  <c r="Y87" i="9"/>
  <c r="X87" i="9"/>
  <c r="Y86" i="9"/>
  <c r="X86" i="9"/>
  <c r="Y85" i="9"/>
  <c r="X85" i="9"/>
  <c r="Y84" i="9"/>
  <c r="X84" i="9"/>
  <c r="Y83" i="9"/>
  <c r="X83" i="9"/>
  <c r="Y82" i="9"/>
  <c r="X82" i="9"/>
  <c r="Y81" i="9"/>
  <c r="X81" i="9"/>
  <c r="Y80" i="9"/>
  <c r="X80" i="9"/>
  <c r="Y79" i="9"/>
  <c r="X79" i="9"/>
  <c r="Y78" i="9"/>
  <c r="X78" i="9"/>
  <c r="Y77" i="9"/>
  <c r="X77" i="9"/>
  <c r="Y76" i="9"/>
  <c r="X76" i="9"/>
  <c r="Y75" i="9"/>
  <c r="X75" i="9"/>
  <c r="Y74" i="9"/>
  <c r="X74" i="9"/>
  <c r="Y73" i="9"/>
  <c r="X73" i="9"/>
  <c r="Y72" i="9"/>
  <c r="X72" i="9"/>
  <c r="Y71" i="9"/>
  <c r="X71" i="9"/>
  <c r="Y70" i="9"/>
  <c r="X70" i="9"/>
  <c r="Y69" i="9"/>
  <c r="X69" i="9"/>
  <c r="Y68" i="9"/>
  <c r="X68" i="9"/>
  <c r="Y67" i="9"/>
  <c r="X67" i="9"/>
  <c r="Y66" i="9"/>
  <c r="X66" i="9"/>
  <c r="Y65" i="9"/>
  <c r="X65" i="9"/>
  <c r="Y64" i="9"/>
  <c r="X64" i="9"/>
  <c r="Y63" i="9"/>
  <c r="X63" i="9"/>
  <c r="Y62" i="9"/>
  <c r="X62" i="9"/>
  <c r="Y61" i="9"/>
  <c r="X61" i="9"/>
  <c r="Y53" i="9"/>
  <c r="X53" i="9"/>
  <c r="Y52" i="9"/>
  <c r="X52" i="9"/>
  <c r="Y51" i="9"/>
  <c r="X51" i="9"/>
  <c r="Y50" i="9"/>
  <c r="X50" i="9"/>
  <c r="Y49" i="9"/>
  <c r="X49" i="9"/>
  <c r="Y48" i="9"/>
  <c r="X48" i="9"/>
  <c r="Y47" i="9"/>
  <c r="X47" i="9"/>
  <c r="Y46" i="9"/>
  <c r="X46" i="9"/>
  <c r="Y45" i="9"/>
  <c r="X45" i="9"/>
  <c r="Y44" i="9"/>
  <c r="X44" i="9"/>
  <c r="Y43" i="9"/>
  <c r="X43" i="9"/>
  <c r="Y42" i="9"/>
  <c r="X42" i="9"/>
  <c r="Y41" i="9"/>
  <c r="X41" i="9"/>
  <c r="Y40" i="9"/>
  <c r="X40" i="9"/>
  <c r="Y39" i="9"/>
  <c r="X39" i="9"/>
  <c r="Y38" i="9"/>
  <c r="X38" i="9"/>
  <c r="Y37" i="9"/>
  <c r="X37" i="9"/>
  <c r="Y36" i="9"/>
  <c r="X36" i="9"/>
  <c r="Y35" i="9"/>
  <c r="X35" i="9"/>
  <c r="Y34" i="9"/>
  <c r="X34" i="9"/>
  <c r="Y33" i="9"/>
  <c r="X33" i="9"/>
  <c r="Y32" i="9"/>
  <c r="X32" i="9"/>
  <c r="Y31" i="9"/>
  <c r="X31" i="9"/>
  <c r="Y30" i="9"/>
  <c r="X30" i="9"/>
  <c r="Y29" i="9"/>
  <c r="X29" i="9"/>
  <c r="Y28" i="9"/>
  <c r="X28" i="9"/>
  <c r="Y27" i="9"/>
  <c r="X27" i="9"/>
  <c r="Y26" i="9"/>
  <c r="X26" i="9"/>
  <c r="Y25" i="9"/>
  <c r="X25" i="9"/>
  <c r="Y24" i="9"/>
  <c r="X24" i="9"/>
  <c r="Y23" i="9"/>
  <c r="X23" i="9"/>
  <c r="Y22" i="9"/>
  <c r="X22" i="9"/>
  <c r="Y21" i="9"/>
  <c r="X21" i="9"/>
  <c r="Y20" i="9"/>
  <c r="X20" i="9"/>
  <c r="Y19" i="9"/>
  <c r="X19" i="9"/>
  <c r="Y18" i="9"/>
  <c r="X18" i="9"/>
  <c r="Y17" i="9"/>
  <c r="X17" i="9"/>
  <c r="Y16" i="9"/>
  <c r="X16" i="9"/>
  <c r="Y15" i="9"/>
  <c r="X15" i="9"/>
  <c r="Y14" i="9"/>
  <c r="X14" i="9"/>
  <c r="Y13" i="9"/>
  <c r="X13" i="9"/>
  <c r="Y12" i="9"/>
  <c r="X12" i="9"/>
  <c r="Y11" i="9"/>
  <c r="X11" i="9"/>
  <c r="Y10" i="9"/>
  <c r="X10" i="9"/>
  <c r="Y9" i="9"/>
  <c r="X9" i="9"/>
  <c r="Y8" i="9"/>
  <c r="X8" i="9"/>
  <c r="Y7" i="9"/>
  <c r="X7" i="9"/>
  <c r="Y6" i="9"/>
  <c r="X6" i="9"/>
  <c r="Y5" i="9"/>
  <c r="X5" i="9"/>
  <c r="Y127" i="8"/>
  <c r="X127" i="8"/>
  <c r="Y126" i="8"/>
  <c r="X126" i="8"/>
  <c r="Y125" i="8"/>
  <c r="X125" i="8"/>
  <c r="Y124" i="8"/>
  <c r="X124" i="8"/>
  <c r="Y123" i="8"/>
  <c r="X123" i="8"/>
  <c r="Y122" i="8"/>
  <c r="X122" i="8"/>
  <c r="Y121" i="8"/>
  <c r="X121" i="8"/>
  <c r="Y120" i="8"/>
  <c r="X120" i="8"/>
  <c r="Y119" i="8"/>
  <c r="X119" i="8"/>
  <c r="Y118" i="8"/>
  <c r="X118" i="8"/>
  <c r="Y117" i="8"/>
  <c r="X117" i="8"/>
  <c r="Y116" i="8"/>
  <c r="X116" i="8"/>
  <c r="Y115" i="8"/>
  <c r="X115" i="8"/>
  <c r="Y114" i="8"/>
  <c r="X114" i="8"/>
  <c r="Y113" i="8"/>
  <c r="X113" i="8"/>
  <c r="Y112" i="8"/>
  <c r="X112" i="8"/>
  <c r="Y111" i="8"/>
  <c r="X111" i="8"/>
  <c r="Y110" i="8"/>
  <c r="X110" i="8"/>
  <c r="Y109" i="8"/>
  <c r="X109" i="8"/>
  <c r="Y108" i="8"/>
  <c r="X108" i="8"/>
  <c r="Y107" i="8"/>
  <c r="X107" i="8"/>
  <c r="Y106" i="8"/>
  <c r="X106" i="8"/>
  <c r="Y105" i="8"/>
  <c r="X105" i="8"/>
  <c r="Y104" i="8"/>
  <c r="X104" i="8"/>
  <c r="Y103" i="8"/>
  <c r="X103" i="8"/>
  <c r="Y102" i="8"/>
  <c r="X102" i="8"/>
  <c r="Y101" i="8"/>
  <c r="X101" i="8"/>
  <c r="Y100" i="8"/>
  <c r="X100" i="8"/>
  <c r="Y99" i="8"/>
  <c r="X99" i="8"/>
  <c r="Y98" i="8"/>
  <c r="X98" i="8"/>
  <c r="Y97" i="8"/>
  <c r="X97" i="8"/>
  <c r="Y96" i="8"/>
  <c r="X96" i="8"/>
  <c r="Y95" i="8"/>
  <c r="X95" i="8"/>
  <c r="Y94" i="8"/>
  <c r="X94" i="8"/>
  <c r="Y93" i="8"/>
  <c r="X93" i="8"/>
  <c r="Y92" i="8"/>
  <c r="X92" i="8"/>
  <c r="Y91" i="8"/>
  <c r="X91" i="8"/>
  <c r="Y90" i="8"/>
  <c r="X90" i="8"/>
  <c r="Y89" i="8"/>
  <c r="X89" i="8"/>
  <c r="Y88" i="8"/>
  <c r="X88" i="8"/>
  <c r="Y87" i="8"/>
  <c r="X87" i="8"/>
  <c r="Y86" i="8"/>
  <c r="X86" i="8"/>
  <c r="Y85" i="8"/>
  <c r="X85" i="8"/>
  <c r="Y84" i="8"/>
  <c r="X84" i="8"/>
  <c r="Y83" i="8"/>
  <c r="X83" i="8"/>
  <c r="Y82" i="8"/>
  <c r="X82" i="8"/>
  <c r="Y81" i="8"/>
  <c r="X81" i="8"/>
  <c r="Y80" i="8"/>
  <c r="X80" i="8"/>
  <c r="Y79" i="8"/>
  <c r="X79" i="8"/>
  <c r="Y78" i="8"/>
  <c r="X78" i="8"/>
  <c r="Y77" i="8"/>
  <c r="X77" i="8"/>
  <c r="Y76" i="8"/>
  <c r="X76" i="8"/>
  <c r="Y75" i="8"/>
  <c r="X75" i="8"/>
  <c r="Y74" i="8"/>
  <c r="X74" i="8"/>
  <c r="Y73" i="8"/>
  <c r="X73" i="8"/>
  <c r="Y72" i="8"/>
  <c r="X72" i="8"/>
  <c r="Y71" i="8"/>
  <c r="X71" i="8"/>
  <c r="Y70" i="8"/>
  <c r="X70" i="8"/>
  <c r="Y69" i="8"/>
  <c r="X69" i="8"/>
  <c r="Y68" i="8"/>
  <c r="X68" i="8"/>
  <c r="Y67" i="8"/>
  <c r="X67" i="8"/>
  <c r="Y66" i="8"/>
  <c r="X66" i="8"/>
  <c r="Y65" i="8"/>
  <c r="X65" i="8"/>
  <c r="Y64" i="8"/>
  <c r="X64" i="8"/>
  <c r="Y63" i="8"/>
  <c r="X63" i="8"/>
  <c r="Y62" i="8"/>
  <c r="X62" i="8"/>
  <c r="Y61" i="8"/>
  <c r="X61" i="8"/>
  <c r="Y53" i="8"/>
  <c r="X53" i="8"/>
  <c r="Y52" i="8"/>
  <c r="X52" i="8"/>
  <c r="Y51" i="8"/>
  <c r="X51" i="8"/>
  <c r="Y50" i="8"/>
  <c r="X50" i="8"/>
  <c r="Y49" i="8"/>
  <c r="X49" i="8"/>
  <c r="Y48" i="8"/>
  <c r="X48" i="8"/>
  <c r="Y47" i="8"/>
  <c r="X47" i="8"/>
  <c r="Y46" i="8"/>
  <c r="X46" i="8"/>
  <c r="Y45" i="8"/>
  <c r="X45" i="8"/>
  <c r="Y44" i="8"/>
  <c r="X44" i="8"/>
  <c r="Y43" i="8"/>
  <c r="X43" i="8"/>
  <c r="Y42" i="8"/>
  <c r="X42" i="8"/>
  <c r="Y41" i="8"/>
  <c r="X41" i="8"/>
  <c r="Y40" i="8"/>
  <c r="X40" i="8"/>
  <c r="Y39" i="8"/>
  <c r="X39" i="8"/>
  <c r="Y38" i="8"/>
  <c r="X38" i="8"/>
  <c r="Y37" i="8"/>
  <c r="X37" i="8"/>
  <c r="Y36" i="8"/>
  <c r="X36" i="8"/>
  <c r="Y35" i="8"/>
  <c r="X35" i="8"/>
  <c r="Y34" i="8"/>
  <c r="X34" i="8"/>
  <c r="Y33" i="8"/>
  <c r="X33" i="8"/>
  <c r="Y32" i="8"/>
  <c r="X32" i="8"/>
  <c r="Y31" i="8"/>
  <c r="X31" i="8"/>
  <c r="Y30" i="8"/>
  <c r="X30" i="8"/>
  <c r="Y29" i="8"/>
  <c r="X29" i="8"/>
  <c r="Y28" i="8"/>
  <c r="X28" i="8"/>
  <c r="Y27" i="8"/>
  <c r="X27" i="8"/>
  <c r="Y26" i="8"/>
  <c r="X26" i="8"/>
  <c r="Y25" i="8"/>
  <c r="X25" i="8"/>
  <c r="Y24" i="8"/>
  <c r="X24" i="8"/>
  <c r="Y23" i="8"/>
  <c r="X23" i="8"/>
  <c r="Y22" i="8"/>
  <c r="X22" i="8"/>
  <c r="Y21" i="8"/>
  <c r="X21" i="8"/>
  <c r="Y20" i="8"/>
  <c r="X20" i="8"/>
  <c r="Y19" i="8"/>
  <c r="X19" i="8"/>
  <c r="Y18" i="8"/>
  <c r="X18" i="8"/>
  <c r="Y17" i="8"/>
  <c r="X17" i="8"/>
  <c r="Y16" i="8"/>
  <c r="X16" i="8"/>
  <c r="Y15" i="8"/>
  <c r="X15" i="8"/>
  <c r="Y14" i="8"/>
  <c r="X14" i="8"/>
  <c r="Y13" i="8"/>
  <c r="X13" i="8"/>
  <c r="Y12" i="8"/>
  <c r="X12" i="8"/>
  <c r="Y11" i="8"/>
  <c r="X11" i="8"/>
  <c r="Y10" i="8"/>
  <c r="X10" i="8"/>
  <c r="Y9" i="8"/>
  <c r="X9" i="8"/>
  <c r="Y8" i="8"/>
  <c r="X8" i="8"/>
  <c r="Y7" i="8"/>
  <c r="X7" i="8"/>
  <c r="Y6" i="8"/>
  <c r="X6" i="8"/>
  <c r="Y5" i="8"/>
  <c r="X5" i="8"/>
  <c r="Y127" i="4"/>
  <c r="X127" i="4"/>
  <c r="Y126" i="4"/>
  <c r="X126" i="4"/>
  <c r="Y125" i="4"/>
  <c r="X125" i="4"/>
  <c r="Y124" i="4"/>
  <c r="X124" i="4"/>
  <c r="Y123" i="4"/>
  <c r="X123" i="4"/>
  <c r="Y122" i="4"/>
  <c r="X122" i="4"/>
  <c r="Y121" i="4"/>
  <c r="X121" i="4"/>
  <c r="Y120" i="4"/>
  <c r="X120" i="4"/>
  <c r="Y119" i="4"/>
  <c r="X119" i="4"/>
  <c r="Y118" i="4"/>
  <c r="X118" i="4"/>
  <c r="Y117" i="4"/>
  <c r="X117" i="4"/>
  <c r="Y116" i="4"/>
  <c r="X116" i="4"/>
  <c r="Y115" i="4"/>
  <c r="X115" i="4"/>
  <c r="Y114" i="4"/>
  <c r="X114" i="4"/>
  <c r="Y113" i="4"/>
  <c r="X113" i="4"/>
  <c r="Y112" i="4"/>
  <c r="X112" i="4"/>
  <c r="Y111" i="4"/>
  <c r="X111" i="4"/>
  <c r="Y110" i="4"/>
  <c r="X110" i="4"/>
  <c r="Y109" i="4"/>
  <c r="X109" i="4"/>
  <c r="Y108" i="4"/>
  <c r="X108" i="4"/>
  <c r="Y107" i="4"/>
  <c r="X107" i="4"/>
  <c r="Y106" i="4"/>
  <c r="X106" i="4"/>
  <c r="Y105" i="4"/>
  <c r="X105" i="4"/>
  <c r="Y104" i="4"/>
  <c r="X104" i="4"/>
  <c r="Y103" i="4"/>
  <c r="X103" i="4"/>
  <c r="Y102" i="4"/>
  <c r="X102" i="4"/>
  <c r="Y101" i="4"/>
  <c r="X101" i="4"/>
  <c r="Y100" i="4"/>
  <c r="X100" i="4"/>
  <c r="Y99" i="4"/>
  <c r="X99" i="4"/>
  <c r="Y98" i="4"/>
  <c r="X98" i="4"/>
  <c r="Y97" i="4"/>
  <c r="X97" i="4"/>
  <c r="Y96" i="4"/>
  <c r="X96" i="4"/>
  <c r="Y95" i="4"/>
  <c r="X95" i="4"/>
  <c r="Y94" i="4"/>
  <c r="X94" i="4"/>
  <c r="Y93" i="4"/>
  <c r="X93" i="4"/>
  <c r="Y92" i="4"/>
  <c r="X92" i="4"/>
  <c r="Y91" i="4"/>
  <c r="X91" i="4"/>
  <c r="Y90" i="4"/>
  <c r="X90" i="4"/>
  <c r="Y89" i="4"/>
  <c r="X89" i="4"/>
  <c r="Y88" i="4"/>
  <c r="X88" i="4"/>
  <c r="Y87" i="4"/>
  <c r="X87" i="4"/>
  <c r="Y86" i="4"/>
  <c r="X86" i="4"/>
  <c r="Y85" i="4"/>
  <c r="X85" i="4"/>
  <c r="Y84" i="4"/>
  <c r="X84" i="4"/>
  <c r="Y83" i="4"/>
  <c r="X83" i="4"/>
  <c r="Y82" i="4"/>
  <c r="X82" i="4"/>
  <c r="Y81" i="4"/>
  <c r="X81" i="4"/>
  <c r="Y80" i="4"/>
  <c r="X80" i="4"/>
  <c r="Y79" i="4"/>
  <c r="X79" i="4"/>
  <c r="Y78" i="4"/>
  <c r="X78" i="4"/>
  <c r="Y77" i="4"/>
  <c r="X77" i="4"/>
  <c r="Y76" i="4"/>
  <c r="X76" i="4"/>
  <c r="Y75" i="4"/>
  <c r="X75" i="4"/>
  <c r="Y74" i="4"/>
  <c r="X74" i="4"/>
  <c r="Y73" i="4"/>
  <c r="X73" i="4"/>
  <c r="Y72" i="4"/>
  <c r="X72" i="4"/>
  <c r="Y71" i="4"/>
  <c r="X71" i="4"/>
  <c r="Y70" i="4"/>
  <c r="X70" i="4"/>
  <c r="Y69" i="4"/>
  <c r="X69" i="4"/>
  <c r="Y68" i="4"/>
  <c r="X68" i="4"/>
  <c r="Y67" i="4"/>
  <c r="X67" i="4"/>
  <c r="Y66" i="4"/>
  <c r="X66" i="4"/>
  <c r="Y65" i="4"/>
  <c r="X65" i="4"/>
  <c r="Y64" i="4"/>
  <c r="X64" i="4"/>
  <c r="Y63" i="4"/>
  <c r="X63" i="4"/>
  <c r="Y62" i="4"/>
  <c r="X62" i="4"/>
  <c r="Y61" i="4"/>
  <c r="X61" i="4"/>
  <c r="Y53" i="4"/>
  <c r="X53" i="4"/>
  <c r="Y52" i="4"/>
  <c r="X52" i="4"/>
  <c r="Y51" i="4"/>
  <c r="X51" i="4"/>
  <c r="Y50" i="4"/>
  <c r="X50" i="4"/>
  <c r="Y49" i="4"/>
  <c r="X49" i="4"/>
  <c r="Y48" i="4"/>
  <c r="X48" i="4"/>
  <c r="Y47" i="4"/>
  <c r="X47" i="4"/>
  <c r="Y46" i="4"/>
  <c r="X46" i="4"/>
  <c r="Y45" i="4"/>
  <c r="X45" i="4"/>
  <c r="Y44" i="4"/>
  <c r="X44" i="4"/>
  <c r="Y43" i="4"/>
  <c r="X43" i="4"/>
  <c r="Y42" i="4"/>
  <c r="X42" i="4"/>
  <c r="Y41" i="4"/>
  <c r="X41" i="4"/>
  <c r="Y40" i="4"/>
  <c r="X40" i="4"/>
  <c r="Y39" i="4"/>
  <c r="X39" i="4"/>
  <c r="Y38" i="4"/>
  <c r="X38" i="4"/>
  <c r="Y37" i="4"/>
  <c r="X37" i="4"/>
  <c r="Y36" i="4"/>
  <c r="X36" i="4"/>
  <c r="Y35" i="4"/>
  <c r="X35" i="4"/>
  <c r="Y34" i="4"/>
  <c r="X34" i="4"/>
  <c r="Y33" i="4"/>
  <c r="X33" i="4"/>
  <c r="Y32" i="4"/>
  <c r="X32" i="4"/>
  <c r="Y31" i="4"/>
  <c r="X31" i="4"/>
  <c r="Y30" i="4"/>
  <c r="X30" i="4"/>
  <c r="Y29" i="4"/>
  <c r="X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X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X10" i="4"/>
  <c r="Y9" i="4"/>
  <c r="X9" i="4"/>
  <c r="Y8" i="4"/>
  <c r="X8" i="4"/>
  <c r="Y7" i="4"/>
  <c r="X7" i="4"/>
  <c r="Y6" i="4"/>
  <c r="X6" i="4"/>
  <c r="Y5" i="4"/>
  <c r="X5" i="4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  <c r="D144" i="11" l="1"/>
  <c r="D65" i="11"/>
  <c r="D73" i="11"/>
  <c r="D45" i="11"/>
  <c r="D62" i="11"/>
  <c r="D145" i="11"/>
  <c r="C134" i="11"/>
  <c r="C84" i="11"/>
  <c r="C112" i="11"/>
  <c r="C37" i="11"/>
  <c r="C117" i="11"/>
  <c r="C142" i="11"/>
  <c r="C123" i="11"/>
  <c r="C70" i="11"/>
  <c r="C52" i="11"/>
  <c r="C36" i="11"/>
  <c r="C18" i="11"/>
  <c r="C121" i="11"/>
  <c r="C73" i="11"/>
  <c r="E25" i="11"/>
  <c r="C25" i="11" s="1"/>
  <c r="D121" i="11"/>
  <c r="D126" i="11"/>
  <c r="D127" i="11"/>
  <c r="D136" i="11"/>
  <c r="D137" i="11"/>
  <c r="D51" i="11"/>
  <c r="C126" i="11" l="1"/>
  <c r="C26" i="11"/>
  <c r="C60" i="11"/>
  <c r="C143" i="11"/>
  <c r="C7" i="11"/>
  <c r="C47" i="11"/>
  <c r="C131" i="11"/>
  <c r="C92" i="11"/>
  <c r="C21" i="11"/>
  <c r="C17" i="11"/>
  <c r="C57" i="11"/>
  <c r="C83" i="11"/>
  <c r="C100" i="11"/>
  <c r="C10" i="11"/>
  <c r="C44" i="11"/>
  <c r="C106" i="11"/>
  <c r="C93" i="11"/>
  <c r="C29" i="11"/>
  <c r="C69" i="11"/>
  <c r="C101" i="11"/>
  <c r="C115" i="11"/>
  <c r="C13" i="11"/>
  <c r="C12" i="11"/>
  <c r="C28" i="11"/>
  <c r="C46" i="11"/>
  <c r="C64" i="11"/>
  <c r="C110" i="11"/>
  <c r="C128" i="11"/>
  <c r="C99" i="11"/>
  <c r="C9" i="11"/>
  <c r="C19" i="11"/>
  <c r="C39" i="11"/>
  <c r="C59" i="11"/>
  <c r="C116" i="11"/>
  <c r="C87" i="11"/>
  <c r="C86" i="11"/>
  <c r="C103" i="11"/>
  <c r="C140" i="11"/>
  <c r="C127" i="11"/>
  <c r="C62" i="11"/>
  <c r="C63" i="11"/>
  <c r="C6" i="11"/>
  <c r="C14" i="11"/>
  <c r="C22" i="11"/>
  <c r="C32" i="11"/>
  <c r="C40" i="11"/>
  <c r="C48" i="11"/>
  <c r="C56" i="11"/>
  <c r="C66" i="11"/>
  <c r="C74" i="11"/>
  <c r="C114" i="11"/>
  <c r="C133" i="11"/>
  <c r="C132" i="11"/>
  <c r="C85" i="11"/>
  <c r="C105" i="11"/>
  <c r="C3" i="11"/>
  <c r="C11" i="11"/>
  <c r="C23" i="11"/>
  <c r="C33" i="11"/>
  <c r="C41" i="11"/>
  <c r="C53" i="11"/>
  <c r="C61" i="11"/>
  <c r="C104" i="11"/>
  <c r="C120" i="11"/>
  <c r="C141" i="11"/>
  <c r="C91" i="11"/>
  <c r="C80" i="11"/>
  <c r="C88" i="11"/>
  <c r="C96" i="11"/>
  <c r="C107" i="11"/>
  <c r="C124" i="11"/>
  <c r="C144" i="11"/>
  <c r="C30" i="11"/>
  <c r="C136" i="11"/>
  <c r="C4" i="11"/>
  <c r="C20" i="11"/>
  <c r="C38" i="11"/>
  <c r="C54" i="11"/>
  <c r="C72" i="11"/>
  <c r="C129" i="11"/>
  <c r="C81" i="11"/>
  <c r="C122" i="11"/>
  <c r="C31" i="11"/>
  <c r="C49" i="11"/>
  <c r="C71" i="11"/>
  <c r="C135" i="11"/>
  <c r="C113" i="11"/>
  <c r="C94" i="11"/>
  <c r="C119" i="11"/>
  <c r="C45" i="11"/>
  <c r="C51" i="11"/>
  <c r="C95" i="11"/>
  <c r="C137" i="11"/>
  <c r="C8" i="11"/>
  <c r="C16" i="11"/>
  <c r="C24" i="11"/>
  <c r="C34" i="11"/>
  <c r="C42" i="11"/>
  <c r="C50" i="11"/>
  <c r="C58" i="11"/>
  <c r="C68" i="11"/>
  <c r="C102" i="11"/>
  <c r="C118" i="11"/>
  <c r="C139" i="11"/>
  <c r="C138" i="11"/>
  <c r="C89" i="11"/>
  <c r="C109" i="11"/>
  <c r="C5" i="11"/>
  <c r="C15" i="11"/>
  <c r="C27" i="11"/>
  <c r="C35" i="11"/>
  <c r="C43" i="11"/>
  <c r="C55" i="11"/>
  <c r="C67" i="11"/>
  <c r="C108" i="11"/>
  <c r="C125" i="11"/>
  <c r="C79" i="11"/>
  <c r="C97" i="11"/>
  <c r="C82" i="11"/>
  <c r="C90" i="11"/>
  <c r="C98" i="11"/>
  <c r="C111" i="11"/>
  <c r="C130" i="11"/>
  <c r="C145" i="11"/>
  <c r="C65" i="11"/>
  <c r="A32" i="16" l="1"/>
  <c r="A20" i="16"/>
  <c r="A50" i="16"/>
  <c r="A42" i="16"/>
  <c r="A18" i="16"/>
  <c r="A36" i="16"/>
  <c r="A5" i="16"/>
  <c r="A34" i="16"/>
  <c r="A22" i="16"/>
  <c r="A16" i="16"/>
  <c r="A48" i="16"/>
  <c r="A7" i="16"/>
  <c r="A11" i="16"/>
  <c r="A38" i="16"/>
  <c r="A40" i="16"/>
  <c r="A44" i="16"/>
  <c r="A28" i="16"/>
  <c r="A30" i="16"/>
  <c r="A54" i="16"/>
  <c r="A9" i="16"/>
  <c r="A8" i="16"/>
  <c r="A24" i="16"/>
  <c r="A26" i="16"/>
  <c r="A52" i="16"/>
  <c r="A14" i="16"/>
  <c r="A46" i="16"/>
  <c r="A4" i="16"/>
  <c r="A15" i="16"/>
  <c r="A19" i="16"/>
  <c r="A23" i="16"/>
  <c r="A27" i="16"/>
  <c r="A31" i="16"/>
  <c r="A35" i="16"/>
  <c r="A39" i="16"/>
  <c r="A12" i="16"/>
  <c r="A13" i="16"/>
  <c r="A17" i="16"/>
  <c r="A21" i="16"/>
  <c r="A25" i="16"/>
  <c r="A29" i="16"/>
  <c r="A33" i="16"/>
  <c r="A37" i="16"/>
  <c r="A6" i="16"/>
  <c r="A41" i="16"/>
  <c r="A45" i="16"/>
  <c r="A49" i="16"/>
  <c r="A53" i="16"/>
  <c r="A3" i="16"/>
  <c r="A10" i="16"/>
  <c r="A43" i="16"/>
  <c r="A47" i="16"/>
  <c r="A51" i="16"/>
  <c r="A55" i="16"/>
</calcChain>
</file>

<file path=xl/sharedStrings.xml><?xml version="1.0" encoding="utf-8"?>
<sst xmlns="http://schemas.openxmlformats.org/spreadsheetml/2006/main" count="8715" uniqueCount="405">
  <si>
    <t>Gender Pos</t>
  </si>
  <si>
    <t>M</t>
  </si>
  <si>
    <t>Sum of Points</t>
  </si>
  <si>
    <t>Race</t>
  </si>
  <si>
    <t>Full Name</t>
  </si>
  <si>
    <t>Holly Hayes</t>
  </si>
  <si>
    <t>Kibworth</t>
  </si>
  <si>
    <t>Desford</t>
  </si>
  <si>
    <t>Conkers</t>
  </si>
  <si>
    <t>Burton</t>
  </si>
  <si>
    <t>West End</t>
  </si>
  <si>
    <t>Swithland</t>
  </si>
  <si>
    <t>Uttoxeter</t>
  </si>
  <si>
    <t>Washlands</t>
  </si>
  <si>
    <t>Prestwold</t>
  </si>
  <si>
    <t>Gate Gallop</t>
  </si>
  <si>
    <t>Hungarton</t>
  </si>
  <si>
    <t>Worthington</t>
  </si>
  <si>
    <t>Huncote</t>
  </si>
  <si>
    <t>Grand Total</t>
  </si>
  <si>
    <t>Grand Prix Score</t>
  </si>
  <si>
    <t>Counting Races</t>
  </si>
  <si>
    <t>WRIGHT, Kev</t>
  </si>
  <si>
    <t>BLAND, Damon</t>
  </si>
  <si>
    <t>SIDANI, Ramzi</t>
  </si>
  <si>
    <t>BOLTON, Ian</t>
  </si>
  <si>
    <t>ROWLES, Nick</t>
  </si>
  <si>
    <t>YEOMANS, Martin</t>
  </si>
  <si>
    <t>LINDLEY, Andy</t>
  </si>
  <si>
    <t>TERRY, Simon</t>
  </si>
  <si>
    <t>CHAMBERS, Alistair</t>
  </si>
  <si>
    <t>FLOWERS, Osian</t>
  </si>
  <si>
    <t>JEYES, Andrew</t>
  </si>
  <si>
    <t>TROTT, Michael</t>
  </si>
  <si>
    <t>CUBITT, James</t>
  </si>
  <si>
    <t>LEWIS, John</t>
  </si>
  <si>
    <t>FINNEY, Chris</t>
  </si>
  <si>
    <t>EDWARDS, Alan</t>
  </si>
  <si>
    <t>GREEN, Jason</t>
  </si>
  <si>
    <t>MARTIN, Richard</t>
  </si>
  <si>
    <t>BEBBINGTON, Richard</t>
  </si>
  <si>
    <t>JOYCE, Matthew</t>
  </si>
  <si>
    <t>MORSE, Dave</t>
  </si>
  <si>
    <t>RUNDELL, Steve</t>
  </si>
  <si>
    <t>MAZUR, Pav</t>
  </si>
  <si>
    <t>STEVENSON, Phil</t>
  </si>
  <si>
    <t>WHITE, Bob</t>
  </si>
  <si>
    <t>SANDERS, Kevin</t>
  </si>
  <si>
    <t>COX, James</t>
  </si>
  <si>
    <t>EYDMAN, Mark</t>
  </si>
  <si>
    <t>EIVORS, Gerard</t>
  </si>
  <si>
    <t>HOBBS, Dave</t>
  </si>
  <si>
    <t>ROBINSON, Charles</t>
  </si>
  <si>
    <t>POLE, Andy</t>
  </si>
  <si>
    <t>BEAVEN, Roger</t>
  </si>
  <si>
    <t>MORTIMER, Ian</t>
  </si>
  <si>
    <t>LEE-SMITH, Nick</t>
  </si>
  <si>
    <t>STANTON, Shane</t>
  </si>
  <si>
    <t>ALLERY, Dave</t>
  </si>
  <si>
    <t>BROWN, Kevin</t>
  </si>
  <si>
    <t>ROWSE, Martin</t>
  </si>
  <si>
    <t>RAWLINGS, Julian</t>
  </si>
  <si>
    <t>SAVILL, Karl</t>
  </si>
  <si>
    <t>WRIGHT, Will</t>
  </si>
  <si>
    <t>F</t>
  </si>
  <si>
    <t>SMITH, Victoria</t>
  </si>
  <si>
    <t>GRAVES, Laura</t>
  </si>
  <si>
    <t>HARTLAND, Karen</t>
  </si>
  <si>
    <t>ALLSOP, Lucy</t>
  </si>
  <si>
    <t>OSBORNE, Carolyn</t>
  </si>
  <si>
    <t>FOWELL, Clare</t>
  </si>
  <si>
    <t>BELL, Karen</t>
  </si>
  <si>
    <t>HENFREY, Julie</t>
  </si>
  <si>
    <t>HORN, Helen</t>
  </si>
  <si>
    <t>POOLE, Katie</t>
  </si>
  <si>
    <t>BRADBURY, Amanda</t>
  </si>
  <si>
    <t>MALONE, Sarah</t>
  </si>
  <si>
    <t>NEWBERY, Anne</t>
  </si>
  <si>
    <t>TALBOTT, Teresa</t>
  </si>
  <si>
    <t>HALLAM, Becca</t>
  </si>
  <si>
    <t>SWAN, Heather</t>
  </si>
  <si>
    <t>DANVERS, Maureen</t>
  </si>
  <si>
    <t>JEYES, Sally</t>
  </si>
  <si>
    <t>DEAR, Rosie</t>
  </si>
  <si>
    <t>ENION, Ruth</t>
  </si>
  <si>
    <t>BLEWITT-JENKINS, Julia</t>
  </si>
  <si>
    <t>JONES, Bev</t>
  </si>
  <si>
    <t>POWELL, Tracey</t>
  </si>
  <si>
    <t>BEBBINGTON, Angela</t>
  </si>
  <si>
    <t>GREEN, Ruth</t>
  </si>
  <si>
    <t>TOWLE, Grania</t>
  </si>
  <si>
    <t>EDLIN, Judy</t>
  </si>
  <si>
    <t>PERKINS, Natasha</t>
  </si>
  <si>
    <t>SMITH, Gabby</t>
  </si>
  <si>
    <t>STURLA, Allie</t>
  </si>
  <si>
    <t>EDWARDS, Karen</t>
  </si>
  <si>
    <t>KIRTLAND, Emma</t>
  </si>
  <si>
    <t>ALLERY, Zoe</t>
  </si>
  <si>
    <t>SPEIRS, Fiona</t>
  </si>
  <si>
    <t>MCKEAN, Fiona</t>
  </si>
  <si>
    <t>FINNEY, Kelly</t>
  </si>
  <si>
    <t>GRIFFITHS, Tracey</t>
  </si>
  <si>
    <t>HOPE, Jenny</t>
  </si>
  <si>
    <t>TILBURY, Lindsay</t>
  </si>
  <si>
    <t>LUPTON, Amy</t>
  </si>
  <si>
    <t>JOHNSON, Laura</t>
  </si>
  <si>
    <t>ROBERTS, Harriet</t>
  </si>
  <si>
    <t>MORRISON, Alison</t>
  </si>
  <si>
    <t>STARKIE, Emily</t>
  </si>
  <si>
    <t>REDMOND, Ingrid</t>
  </si>
  <si>
    <t>BRADLEY, Catherine</t>
  </si>
  <si>
    <t>RUDIN, Hayley</t>
  </si>
  <si>
    <t>MCPHERSON, Trish</t>
  </si>
  <si>
    <t>WILLIAMS, Jackie</t>
  </si>
  <si>
    <t>THUROGOOD, Helen</t>
  </si>
  <si>
    <t>SMITH, Jennifer</t>
  </si>
  <si>
    <t>ROBERTS, Lucy</t>
  </si>
  <si>
    <t>WHEELER, Angela</t>
  </si>
  <si>
    <t>BROOKE, Catherine</t>
  </si>
  <si>
    <t>SHEPHERD, Judith</t>
  </si>
  <si>
    <t>SANGANEE, Sarah</t>
  </si>
  <si>
    <t>JACKSON, Donna</t>
  </si>
  <si>
    <t>RIDLEY, Christine</t>
  </si>
  <si>
    <t>QUICK, Natasha</t>
  </si>
  <si>
    <t>HONEYSETT, Lisa</t>
  </si>
  <si>
    <t>PEARSON, Dawn</t>
  </si>
  <si>
    <t>RANDALL, Rebecca</t>
  </si>
  <si>
    <t>SMITH, Kaytee</t>
  </si>
  <si>
    <t>BROWN, Maxine</t>
  </si>
  <si>
    <t>SIMMONS, Helen</t>
  </si>
  <si>
    <t>John Fraser</t>
  </si>
  <si>
    <t>STURLA, Tim</t>
  </si>
  <si>
    <t>HINDS, Craig</t>
  </si>
  <si>
    <t>TERRY, Sarah</t>
  </si>
  <si>
    <t>WIDEMAN, Emily</t>
  </si>
  <si>
    <t>PARTRIDGE, Emily</t>
  </si>
  <si>
    <t>PARKER, Mark</t>
  </si>
  <si>
    <t>TRICKETT, Andrea</t>
  </si>
  <si>
    <t>Pleass, Matt</t>
  </si>
  <si>
    <t>Powell, Tracey</t>
  </si>
  <si>
    <t>BARNES, Louis</t>
  </si>
  <si>
    <t>HORN, Patrick</t>
  </si>
  <si>
    <t>Collier, Laura</t>
  </si>
  <si>
    <t>BROCKLEHURST, Matt</t>
  </si>
  <si>
    <t>COOPER, Sophie</t>
  </si>
  <si>
    <t>DUMELOW, Matt</t>
  </si>
  <si>
    <t>TIPPER, Faith</t>
  </si>
  <si>
    <t>Bebbington, Richard</t>
  </si>
  <si>
    <t>HOULT, Sonia</t>
  </si>
  <si>
    <t>LAWLESS, Sandra</t>
  </si>
  <si>
    <t>FREEMAN, Matt</t>
  </si>
  <si>
    <t>COUSIN, Ruth</t>
  </si>
  <si>
    <t>REVILL, Lynda</t>
  </si>
  <si>
    <t>BURGWIN, Alastair</t>
  </si>
  <si>
    <t>PARISH, Suzanne</t>
  </si>
  <si>
    <t>STEVENSON, Ingrid</t>
  </si>
  <si>
    <t>WALKER, David</t>
  </si>
  <si>
    <t>BARON, Keith</t>
  </si>
  <si>
    <t>Bebbington, Angela</t>
  </si>
  <si>
    <t>HALL, Simon</t>
  </si>
  <si>
    <t>SMITH, Tom</t>
  </si>
  <si>
    <t>BETTERIDGE, Chrissy</t>
  </si>
  <si>
    <t>Rundell, Steve</t>
  </si>
  <si>
    <t>Knowles, Hannah</t>
  </si>
  <si>
    <t>SWAN, Michael</t>
  </si>
  <si>
    <t>SMITH, Helen</t>
  </si>
  <si>
    <t>MILLINGTON-PIPE, Jez</t>
  </si>
  <si>
    <t>ARMSTRONG, Dean</t>
  </si>
  <si>
    <t>WILKINSON, Rebecca</t>
  </si>
  <si>
    <t>BROWN, Colin</t>
  </si>
  <si>
    <t>TOON, Sam</t>
  </si>
  <si>
    <t>HENRY, Sean</t>
  </si>
  <si>
    <t>ARMSTRONG, Ellie</t>
  </si>
  <si>
    <t>GRAVES, Peter</t>
  </si>
  <si>
    <t>HILL, Simon</t>
  </si>
  <si>
    <t>CONNELL, Jane</t>
  </si>
  <si>
    <t>BRIERLEY, Francesca</t>
  </si>
  <si>
    <t>O'HAGAN, Kerry</t>
  </si>
  <si>
    <t>ALLEN, Janet</t>
  </si>
  <si>
    <t>BRANDON, Helen</t>
  </si>
  <si>
    <t>MASSEY, Mhairi</t>
  </si>
  <si>
    <t>MILLER, Marie</t>
  </si>
  <si>
    <t>JOYCE, Janet</t>
  </si>
  <si>
    <t>Ullesthrope XC</t>
  </si>
  <si>
    <t>Stilton 7</t>
  </si>
  <si>
    <t>Kibworth 6</t>
  </si>
  <si>
    <t>Foremark XC</t>
  </si>
  <si>
    <t>Desford 6</t>
  </si>
  <si>
    <t>Run in the Forest</t>
  </si>
  <si>
    <t>Uttoxeter Half</t>
  </si>
  <si>
    <t>West End 8</t>
  </si>
  <si>
    <t>Swithland 6</t>
  </si>
  <si>
    <t>Joy Cann</t>
  </si>
  <si>
    <t>Hermitage</t>
  </si>
  <si>
    <t>Burton 10k</t>
  </si>
  <si>
    <t>Tamworth 5</t>
  </si>
  <si>
    <t>Tara Kinder</t>
  </si>
  <si>
    <t>Rodbaston 10k</t>
  </si>
  <si>
    <t>Birchfield Poppy Run</t>
  </si>
  <si>
    <t>Worksop Half</t>
  </si>
  <si>
    <t>PLEASS, Matt</t>
  </si>
  <si>
    <t>BRADFORD, Mark</t>
  </si>
  <si>
    <t>WIDEMAN, Karl</t>
  </si>
  <si>
    <t>DUTTON, Alex</t>
  </si>
  <si>
    <t>MOORE, Tim</t>
  </si>
  <si>
    <t>HOPE, Rich</t>
  </si>
  <si>
    <t>HOULT, Mark</t>
  </si>
  <si>
    <t>STANLEY, Andrew</t>
  </si>
  <si>
    <t>BOTTRILL, Anderw</t>
  </si>
  <si>
    <t>SMITH, Karl</t>
  </si>
  <si>
    <t>TRZCINSKI, Chris</t>
  </si>
  <si>
    <t>FINN, Helen</t>
  </si>
  <si>
    <t>MOORE, Michelle</t>
  </si>
  <si>
    <t>CONCANNON, Marie</t>
  </si>
  <si>
    <t>MCDERMOTT, Lucy</t>
  </si>
  <si>
    <t>ROBBINS, Hanna</t>
  </si>
  <si>
    <t>DERBYSHIRE, Amy</t>
  </si>
  <si>
    <t>SHARMAN, Alicia</t>
  </si>
  <si>
    <t>FOX, Katie</t>
  </si>
  <si>
    <t>BLAND, Jane</t>
  </si>
  <si>
    <t>SOUTHWART, Jessica</t>
  </si>
  <si>
    <t>MEADOWS-EVANS, Tor</t>
  </si>
  <si>
    <t>GOSLING, Kay</t>
  </si>
  <si>
    <t>WITHLEY, Michelle</t>
  </si>
  <si>
    <t>REINKE, Ilze</t>
  </si>
  <si>
    <t>Sum of Grand Prix Score</t>
  </si>
  <si>
    <t>Burton 10</t>
  </si>
  <si>
    <t>Colin Potter 10K</t>
  </si>
  <si>
    <t>Badgers 10K</t>
  </si>
  <si>
    <t>John Fraser 10</t>
  </si>
  <si>
    <t>Leicester 10K</t>
  </si>
  <si>
    <t>Launde Abbey XC</t>
  </si>
  <si>
    <t>COULTON, Shaun</t>
  </si>
  <si>
    <t>WINTER, Miles</t>
  </si>
  <si>
    <t>COPE, Jordan</t>
  </si>
  <si>
    <t>HOULT, Adam</t>
  </si>
  <si>
    <t>BOTTRILL, Andrew</t>
  </si>
  <si>
    <t>THURBURN-HUELIN, Chris</t>
  </si>
  <si>
    <t>DEVA, Mukesh</t>
  </si>
  <si>
    <t>BRIERS, Robert</t>
  </si>
  <si>
    <t>HAMMOND, James</t>
  </si>
  <si>
    <t>SMYTH, Adam</t>
  </si>
  <si>
    <t>LAZ, Kevin</t>
  </si>
  <si>
    <t>LIMA, Pedro</t>
  </si>
  <si>
    <t>OSBORNE, Chris</t>
  </si>
  <si>
    <t>TREVELYAN, Richard</t>
  </si>
  <si>
    <t>JONES, Andrew</t>
  </si>
  <si>
    <t>BRIERS, Bob</t>
  </si>
  <si>
    <t>SHAW, Gemma</t>
  </si>
  <si>
    <t>BETTS, Fiona</t>
  </si>
  <si>
    <t>HARRIS, Kim</t>
  </si>
  <si>
    <t>BRADSHAW, Jayne</t>
  </si>
  <si>
    <t>TAYLOR, Julie</t>
  </si>
  <si>
    <t>TAIT, Susan</t>
  </si>
  <si>
    <t>MARIE, Carly</t>
  </si>
  <si>
    <t>MORRIS, Mandy</t>
  </si>
  <si>
    <t>HOPE, Laura</t>
  </si>
  <si>
    <t>HEATH, Emily</t>
  </si>
  <si>
    <t>DENT, Niki</t>
  </si>
  <si>
    <t>TURNER, Sophie</t>
  </si>
  <si>
    <t>Position</t>
  </si>
  <si>
    <t>Total races</t>
  </si>
  <si>
    <t>Subtotal</t>
  </si>
  <si>
    <t>BENNION, Nancy</t>
  </si>
  <si>
    <t>AVERILLO, Paul</t>
  </si>
  <si>
    <t>WESTERN, Roger</t>
  </si>
  <si>
    <t>WOODS, Paul</t>
  </si>
  <si>
    <t>BLUE</t>
  </si>
  <si>
    <t>RED</t>
  </si>
  <si>
    <t>GREEN</t>
  </si>
  <si>
    <t>Leicester 5K</t>
  </si>
  <si>
    <t>Derby 5K</t>
  </si>
  <si>
    <t>Derby 1M</t>
  </si>
  <si>
    <t>Grace Dieu XC</t>
  </si>
  <si>
    <t>Bosworth XC</t>
  </si>
  <si>
    <t>Kibworth
6</t>
  </si>
  <si>
    <t>Ivanhoe 20</t>
  </si>
  <si>
    <t>Desford 5</t>
  </si>
  <si>
    <t>Run in the Forest 5</t>
  </si>
  <si>
    <t>Bosworth Half</t>
  </si>
  <si>
    <t>Liverpool RnR Half</t>
  </si>
  <si>
    <t>Washlands Relays</t>
  </si>
  <si>
    <t>Prestwold 10K</t>
  </si>
  <si>
    <t>Gate Gallop 10K</t>
  </si>
  <si>
    <t>Worthington 5</t>
  </si>
  <si>
    <t>Tara Kinder 10K</t>
  </si>
  <si>
    <t>Joy Cann 5</t>
  </si>
  <si>
    <t>Launde 6</t>
  </si>
  <si>
    <t>Robin Hood Half</t>
  </si>
  <si>
    <t>Coalville 10K</t>
  </si>
  <si>
    <t>Holly Hayes XC</t>
  </si>
  <si>
    <t>Mallory Park XC</t>
  </si>
  <si>
    <t>Y</t>
  </si>
  <si>
    <t>POTTER, Tom</t>
  </si>
  <si>
    <t>MOUNCER, Peter</t>
  </si>
  <si>
    <t>FINN, John</t>
  </si>
  <si>
    <t>GINN, Alan</t>
  </si>
  <si>
    <t>CODD, Paul</t>
  </si>
  <si>
    <t>OGILVIE, James</t>
  </si>
  <si>
    <t>HOPE, Colin</t>
  </si>
  <si>
    <t>PALMER, Chris</t>
  </si>
  <si>
    <t>POWDRILL, Neil</t>
  </si>
  <si>
    <t>COLE, Andy</t>
  </si>
  <si>
    <t>BUCKLER, Liam</t>
  </si>
  <si>
    <t>KIRK, Ian</t>
  </si>
  <si>
    <t>ROWLES, Oli</t>
  </si>
  <si>
    <t>MOORE, Gavin</t>
  </si>
  <si>
    <t>THORNLEY, Mark</t>
  </si>
  <si>
    <t>ADAMS, Neil</t>
  </si>
  <si>
    <t>HALCARZ, Abby</t>
  </si>
  <si>
    <t>MOUNCER, Judy</t>
  </si>
  <si>
    <t>ASHTON, Mindy</t>
  </si>
  <si>
    <t>HALL, Lisa</t>
  </si>
  <si>
    <t>HARDEN, Rachel</t>
  </si>
  <si>
    <t>THOMPSON, Rachel</t>
  </si>
  <si>
    <t>COLLARD, Adrienne</t>
  </si>
  <si>
    <t>GAMBLE, Charli</t>
  </si>
  <si>
    <t>KELLY, Sarah</t>
  </si>
  <si>
    <t>HOLLAND, Liz</t>
  </si>
  <si>
    <t>JEFFERY, Helen</t>
  </si>
  <si>
    <t>CROSS, Dawn</t>
  </si>
  <si>
    <t>ALLEN, Andrea</t>
  </si>
  <si>
    <t>MUNRO, Lynne</t>
  </si>
  <si>
    <t>HEMMINGS, Clare</t>
  </si>
  <si>
    <t>MONAGHAN, Amelia</t>
  </si>
  <si>
    <t>WOOD, Clare</t>
  </si>
  <si>
    <t>SHARPE, Bec</t>
  </si>
  <si>
    <t>SMITH, Georgina</t>
  </si>
  <si>
    <t>HARRIOTT, Mark</t>
  </si>
  <si>
    <t>GILLON, Alex</t>
  </si>
  <si>
    <t>BLADON, Daniel</t>
  </si>
  <si>
    <t>BADEN, Rob</t>
  </si>
  <si>
    <t>MOULT, Becky</t>
  </si>
  <si>
    <t>WATKINS, Catherine</t>
  </si>
  <si>
    <t>SINGLETON, Jill</t>
  </si>
  <si>
    <t>COATES, Michelle</t>
  </si>
  <si>
    <t>JEPSON, Ellen</t>
  </si>
  <si>
    <t>MEADOWS, Tor</t>
  </si>
  <si>
    <t>CROSS, Jeff</t>
  </si>
  <si>
    <t>BURROWS, Faye</t>
  </si>
  <si>
    <t>TAYLOR, Charlene</t>
  </si>
  <si>
    <t>SLACK, Robert</t>
  </si>
  <si>
    <t>ASHTON, Kenny</t>
  </si>
  <si>
    <t>LEE, Sophie</t>
  </si>
  <si>
    <t>FOWLER, Adrian</t>
  </si>
  <si>
    <t>HOUGH, Andy</t>
  </si>
  <si>
    <t>Run in the Forrest 5</t>
  </si>
  <si>
    <t>Leicestershire 10K</t>
  </si>
  <si>
    <t>Uttoxeter HM</t>
  </si>
  <si>
    <t>Worthington 6</t>
  </si>
  <si>
    <t>Tara Kinder 10k</t>
  </si>
  <si>
    <t>Rotherby 8</t>
  </si>
  <si>
    <t>Shepshed 7</t>
  </si>
  <si>
    <t>Derby 10M</t>
  </si>
  <si>
    <t>Ivanhoe 10M</t>
  </si>
  <si>
    <t>Adrian Smith</t>
  </si>
  <si>
    <t>Bagworth Heath XC</t>
  </si>
  <si>
    <t>HUMPHREYS, Matthew</t>
  </si>
  <si>
    <t/>
  </si>
  <si>
    <t>Derby 5k</t>
  </si>
  <si>
    <t>Run In Forest</t>
  </si>
  <si>
    <t>Bosworth HM</t>
  </si>
  <si>
    <t>Lichfield 10k</t>
  </si>
  <si>
    <t>Ravenstone XC</t>
  </si>
  <si>
    <t>GILES, George</t>
  </si>
  <si>
    <t>HAMPSON, Richard</t>
  </si>
  <si>
    <t>CAIN, James</t>
  </si>
  <si>
    <t>COOLING, Phil</t>
  </si>
  <si>
    <t>BROWN, Geoffrey</t>
  </si>
  <si>
    <t>MAY, Rupert</t>
  </si>
  <si>
    <t>BALL, Tom</t>
  </si>
  <si>
    <t>BARON, Tom</t>
  </si>
  <si>
    <t>GOLDINGAY, Harry</t>
  </si>
  <si>
    <t>BOLTON, Ellen</t>
  </si>
  <si>
    <t>SMITH, Lily</t>
  </si>
  <si>
    <t>DYTHAM, Michelle</t>
  </si>
  <si>
    <t>WHITWORTH, Paula</t>
  </si>
  <si>
    <t>GEAR, Bianca</t>
  </si>
  <si>
    <t>DODWELL, Emily</t>
  </si>
  <si>
    <t>ARCHER, Abby</t>
  </si>
  <si>
    <t>COLE, Deirdre</t>
  </si>
  <si>
    <t>CODD, Sarah</t>
  </si>
  <si>
    <t>MAY, Wendy</t>
  </si>
  <si>
    <t>MUMMERY, Ismay</t>
  </si>
  <si>
    <t>ALLSOP, Andrew</t>
  </si>
  <si>
    <t>PARKER, Emily</t>
  </si>
  <si>
    <t>BLADON-COPE, Daniel</t>
  </si>
  <si>
    <t>HEITMANN, Laura</t>
  </si>
  <si>
    <t>DUNNING, Phil</t>
  </si>
  <si>
    <t>ATKINSON, Matt</t>
  </si>
  <si>
    <t>WIDEMAN, Oliver</t>
  </si>
  <si>
    <t>DUNNING, Chloe</t>
  </si>
  <si>
    <t>BLADON-COPE, Jordan</t>
  </si>
  <si>
    <t>SIDANI, Bethany</t>
  </si>
  <si>
    <t>BROWN, Jamie</t>
  </si>
  <si>
    <t>LEWIS, Sarah</t>
  </si>
  <si>
    <t>BULL, Sarah</t>
  </si>
  <si>
    <t>FLANAGAN, Mark</t>
  </si>
  <si>
    <t>BOOTE, Francesca</t>
  </si>
  <si>
    <t>COTON, Sophie</t>
  </si>
  <si>
    <t>WOOD, Craig</t>
  </si>
  <si>
    <t>OGDEN, Dan</t>
  </si>
  <si>
    <t>EATON, Rob</t>
  </si>
  <si>
    <t>Bagworth XC</t>
  </si>
  <si>
    <t>Markfield 10k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</si>
</sst>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2"/>
      <color rgb="FF333333"/>
      <name val="Arial"/>
      <family val="2"/>
    </font>
    <font>
      <sz val="11"/>
      <color theme="6"/>
      <name val="Arial"/>
      <family val="2"/>
    </font>
    <font>
      <sz val="11"/>
      <color rgb="FF333333"/>
      <name val="Arial"/>
      <family val="2"/>
    </font>
    <font>
      <b/>
      <sz val="11"/>
      <name val="Calibri"/>
      <family val="2"/>
      <scheme val="minor"/>
    </font>
    <font>
      <b/>
      <sz val="13.2"/>
      <color rgb="FF00B0F0"/>
      <name val="Arial"/>
      <family val="2"/>
    </font>
    <font>
      <b/>
      <sz val="13.2"/>
      <color rgb="FFFF0000"/>
      <name val="Arial"/>
      <family val="2"/>
    </font>
    <font>
      <b/>
      <sz val="13.2"/>
      <color rgb="FF00B050"/>
      <name val="Arial"/>
      <family val="2"/>
    </font>
    <font>
      <b/>
      <sz val="13.2"/>
      <color theme="9"/>
      <name val="Arial"/>
      <family val="2"/>
    </font>
    <font>
      <b/>
      <sz val="11"/>
      <color theme="6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3"/>
      <color rgb="FFF79646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9100"/>
        <bgColor indexed="64"/>
      </patternFill>
    </fill>
    <fill>
      <patternFill patternType="solid">
        <fgColor rgb="FFAAA9AD"/>
        <bgColor indexed="64"/>
      </patternFill>
    </fill>
    <fill>
      <patternFill patternType="solid">
        <fgColor rgb="FFCD7F32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/>
      <bottom style="thin">
        <color rgb="FFABABAB"/>
      </bottom>
      <diagonal/>
    </border>
    <border>
      <left/>
      <right/>
      <top/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rgb="FFC8C8C8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rgb="FFA6A6A6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5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0" xfId="0" applyFont="1" applyFill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16" xfId="0" pivotButton="1" applyFill="1" applyBorder="1"/>
    <xf numFmtId="0" fontId="0" fillId="2" borderId="5" xfId="0" pivotButton="1" applyFill="1" applyBorder="1"/>
    <xf numFmtId="0" fontId="0" fillId="2" borderId="17" xfId="0" pivotButton="1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7" xfId="0" pivotButton="1" applyFill="1" applyBorder="1"/>
    <xf numFmtId="0" fontId="0" fillId="2" borderId="27" xfId="0" pivotButton="1" applyFill="1" applyBorder="1"/>
    <xf numFmtId="0" fontId="0" fillId="2" borderId="1" xfId="0" pivotButton="1" applyFill="1" applyBorder="1"/>
    <xf numFmtId="0" fontId="0" fillId="2" borderId="2" xfId="0" pivotButton="1" applyFill="1" applyBorder="1"/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center" vertical="center" textRotation="90" wrapText="1"/>
    </xf>
    <xf numFmtId="0" fontId="3" fillId="3" borderId="40" xfId="0" applyFont="1" applyFill="1" applyBorder="1" applyAlignment="1">
      <alignment horizontal="center" vertical="center" textRotation="90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center" vertical="center" textRotation="90" wrapText="1"/>
    </xf>
    <xf numFmtId="0" fontId="3" fillId="3" borderId="43" xfId="0" applyFont="1" applyFill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3" fillId="4" borderId="51" xfId="0" applyFont="1" applyFill="1" applyBorder="1" applyAlignment="1">
      <alignment horizontal="center" vertical="center" textRotation="90" wrapText="1"/>
    </xf>
    <xf numFmtId="0" fontId="7" fillId="5" borderId="51" xfId="0" applyFont="1" applyFill="1" applyBorder="1" applyAlignment="1">
      <alignment horizontal="center" vertical="center" textRotation="90" wrapText="1"/>
    </xf>
    <xf numFmtId="0" fontId="8" fillId="5" borderId="51" xfId="0" applyFont="1" applyFill="1" applyBorder="1" applyAlignment="1">
      <alignment horizontal="center" vertical="center" textRotation="90" wrapText="1"/>
    </xf>
    <xf numFmtId="0" fontId="9" fillId="5" borderId="51" xfId="0" applyFont="1" applyFill="1" applyBorder="1" applyAlignment="1">
      <alignment horizontal="center" vertical="center" textRotation="90" wrapText="1"/>
    </xf>
    <xf numFmtId="0" fontId="10" fillId="6" borderId="51" xfId="0" applyFont="1" applyFill="1" applyBorder="1" applyAlignment="1">
      <alignment horizontal="center" vertical="center" textRotation="90" wrapText="1"/>
    </xf>
    <xf numFmtId="0" fontId="9" fillId="4" borderId="51" xfId="0" applyFont="1" applyFill="1" applyBorder="1" applyAlignment="1">
      <alignment horizontal="center" vertical="center" textRotation="90" wrapText="1"/>
    </xf>
    <xf numFmtId="0" fontId="8" fillId="4" borderId="51" xfId="0" applyFont="1" applyFill="1" applyBorder="1" applyAlignment="1">
      <alignment horizontal="center" vertical="center" textRotation="90" wrapText="1"/>
    </xf>
    <xf numFmtId="0" fontId="7" fillId="4" borderId="51" xfId="0" applyFont="1" applyFill="1" applyBorder="1" applyAlignment="1">
      <alignment horizontal="center" vertical="center" textRotation="90" wrapText="1"/>
    </xf>
    <xf numFmtId="0" fontId="7" fillId="0" borderId="51" xfId="0" applyFont="1" applyBorder="1" applyAlignment="1">
      <alignment horizontal="center" vertical="center" textRotation="90" wrapText="1"/>
    </xf>
    <xf numFmtId="0" fontId="8" fillId="0" borderId="51" xfId="0" applyFont="1" applyBorder="1" applyAlignment="1">
      <alignment horizontal="center" vertical="center" textRotation="90" wrapText="1"/>
    </xf>
    <xf numFmtId="0" fontId="11" fillId="0" borderId="51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0" borderId="62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61" xfId="0" applyFont="1" applyBorder="1" applyAlignment="1">
      <alignment vertical="center"/>
    </xf>
    <xf numFmtId="0" fontId="3" fillId="0" borderId="51" xfId="0" applyFont="1" applyBorder="1" applyAlignment="1">
      <alignment horizontal="center" vertical="center" textRotation="90" wrapText="1"/>
    </xf>
    <xf numFmtId="0" fontId="9" fillId="0" borderId="51" xfId="0" applyFont="1" applyBorder="1" applyAlignment="1">
      <alignment horizontal="center" vertical="center" textRotation="90" wrapText="1"/>
    </xf>
    <xf numFmtId="0" fontId="11" fillId="0" borderId="5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12" fillId="0" borderId="51" xfId="0" applyFont="1" applyBorder="1" applyAlignment="1">
      <alignment vertical="center" wrapText="1"/>
    </xf>
    <xf numFmtId="0" fontId="12" fillId="0" borderId="62" xfId="0" applyFont="1" applyBorder="1" applyAlignment="1">
      <alignment vertical="center" wrapText="1"/>
    </xf>
    <xf numFmtId="0" fontId="5" fillId="0" borderId="6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textRotation="90" wrapText="1"/>
    </xf>
    <xf numFmtId="0" fontId="10" fillId="0" borderId="45" xfId="0" applyFont="1" applyBorder="1" applyAlignment="1">
      <alignment horizontal="center" vertical="center" textRotation="90" wrapText="1"/>
    </xf>
    <xf numFmtId="0" fontId="10" fillId="0" borderId="64" xfId="0" applyFont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5" fillId="7" borderId="48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13" fillId="7" borderId="47" xfId="0" applyFont="1" applyFill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8" xfId="0" applyFont="1" applyBorder="1" applyAlignment="1">
      <alignment vertical="center" wrapText="1"/>
    </xf>
    <xf numFmtId="0" fontId="13" fillId="8" borderId="53" xfId="0" applyFont="1" applyFill="1" applyBorder="1" applyAlignment="1">
      <alignment vertical="center" wrapText="1"/>
    </xf>
    <xf numFmtId="0" fontId="5" fillId="8" borderId="54" xfId="0" applyFont="1" applyFill="1" applyBorder="1" applyAlignment="1">
      <alignment horizontal="center" vertical="center" wrapText="1"/>
    </xf>
    <xf numFmtId="0" fontId="13" fillId="9" borderId="53" xfId="0" applyFont="1" applyFill="1" applyBorder="1" applyAlignment="1">
      <alignment vertical="center" wrapText="1"/>
    </xf>
    <xf numFmtId="0" fontId="5" fillId="9" borderId="54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5" fillId="0" borderId="45" xfId="1" applyFont="1" applyBorder="1" applyAlignment="1">
      <alignment horizontal="center" vertical="center" textRotation="90" wrapText="1"/>
    </xf>
    <xf numFmtId="0" fontId="12" fillId="0" borderId="0" xfId="0" applyFont="1" applyAlignment="1">
      <alignment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6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15" fillId="0" borderId="68" xfId="1" applyFont="1" applyBorder="1" applyAlignment="1">
      <alignment horizontal="center" vertical="center" textRotation="90" wrapText="1"/>
    </xf>
    <xf numFmtId="0" fontId="5" fillId="0" borderId="6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3"/>
        <color rgb="FFF79646"/>
        <name val="Arial"/>
        <family val="2"/>
        <scheme val="none"/>
      </font>
      <alignment horizontal="center" vertical="center" textRotation="9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3"/>
        <color rgb="FFF79646"/>
        <name val="Arial"/>
        <family val="2"/>
        <scheme val="none"/>
      </font>
      <alignment horizontal="center" vertical="center" textRotation="9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3"/>
        <color rgb="FFF79646"/>
        <name val="Arial"/>
        <family val="2"/>
        <scheme val="none"/>
      </font>
      <alignment horizontal="center" vertical="center" textRotation="9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3"/>
        <color rgb="FFF79646"/>
        <name val="Arial"/>
        <family val="2"/>
        <scheme val="none"/>
      </font>
      <alignment horizontal="center" vertical="center" textRotation="9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C8C8C8"/>
        </bottom>
        <vertical/>
        <horizontal/>
      </border>
    </dxf>
    <dxf>
      <border outline="0">
        <right style="thin">
          <color rgb="FFA6A6A6"/>
        </right>
        <top style="thin">
          <color rgb="FFA6A6A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.2"/>
        <color rgb="FF00B05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C8C8C8"/>
        </bottom>
        <vertical/>
        <horizontal/>
      </border>
    </dxf>
    <dxf>
      <border outline="0">
        <right style="thin">
          <color theme="0" tint="-0.34998626667073579"/>
        </right>
        <top style="thin">
          <color theme="0" tint="-0.3499862666707357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.2"/>
        <color rgb="FF00B05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3"/>
        <color rgb="FFF79646"/>
        <name val="Arial"/>
        <family val="2"/>
        <scheme val="none"/>
      </font>
      <alignment horizontal="center" vertical="center" textRotation="9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3"/>
        <color rgb="FFF79646"/>
        <name val="Arial"/>
        <family val="2"/>
        <scheme val="none"/>
      </font>
      <alignment horizontal="center" vertical="center" textRotation="9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4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3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mily\Downloads\GRAND%20PRIX%202022%20(3).xlsx" TargetMode="External"/><Relationship Id="rId1" Type="http://schemas.openxmlformats.org/officeDocument/2006/relationships/externalLinkPath" Target="file:///C:\Users\emily\Downloads\GRAND%20PRIX%20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mily\Downloads\GRAND%20PRIX%202019%20Final%20Standings%20(1).xlsx" TargetMode="External"/><Relationship Id="rId1" Type="http://schemas.openxmlformats.org/officeDocument/2006/relationships/externalLinkPath" Target="file:///C:\Users\emily\Downloads\GRAND%20PRIX%202019%20Final%20Standing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 HALL OF FAME"/>
      <sheetName val="Women's League"/>
      <sheetName val="Mens League"/>
      <sheetName val="Derby 5K"/>
      <sheetName val="Ivanhoe 20"/>
      <sheetName val="Run In Forrest"/>
      <sheetName val="Leicestershire 10K"/>
      <sheetName val="Uttoxeter HM"/>
      <sheetName val="West End 8"/>
      <sheetName val="Washlands Relays"/>
      <sheetName val="Swithland 6"/>
      <sheetName val="Worthington 6"/>
      <sheetName val="Tara Kinder 10K"/>
      <sheetName val="Joy Cann 5"/>
      <sheetName val="Burton 10K"/>
      <sheetName val="Rotherby 8"/>
      <sheetName val="Tamworth 5"/>
      <sheetName val="Shepshed 7"/>
      <sheetName val="Derby 10M"/>
      <sheetName val="Ivanhoe 10M"/>
      <sheetName val="Adrian Smith"/>
      <sheetName val="Bagworth Heath XC"/>
    </sheetNames>
    <sheetDataSet>
      <sheetData sheetId="0"/>
      <sheetData sheetId="1">
        <row r="2">
          <cell r="B2" t="str">
            <v>Full Name</v>
          </cell>
          <cell r="C2" t="str">
            <v>Position</v>
          </cell>
          <cell r="D2" t="str">
            <v>Total races</v>
          </cell>
          <cell r="E2" t="str">
            <v>Subtotal</v>
          </cell>
        </row>
        <row r="3">
          <cell r="A3">
            <v>1</v>
          </cell>
          <cell r="B3" t="str">
            <v>MONAGHAN, Amelia</v>
          </cell>
          <cell r="C3">
            <v>1</v>
          </cell>
          <cell r="D3">
            <v>11</v>
          </cell>
          <cell r="E3">
            <v>290</v>
          </cell>
        </row>
        <row r="4">
          <cell r="A4">
            <v>2</v>
          </cell>
          <cell r="B4" t="str">
            <v>PARTRIDGE, Emily</v>
          </cell>
          <cell r="C4">
            <v>2</v>
          </cell>
          <cell r="D4">
            <v>10</v>
          </cell>
          <cell r="E4">
            <v>283</v>
          </cell>
        </row>
        <row r="5">
          <cell r="A5">
            <v>3</v>
          </cell>
          <cell r="B5" t="str">
            <v>PARISH, Suzanne</v>
          </cell>
          <cell r="C5">
            <v>3</v>
          </cell>
          <cell r="D5">
            <v>12</v>
          </cell>
          <cell r="E5">
            <v>268</v>
          </cell>
        </row>
        <row r="6">
          <cell r="A6">
            <v>4</v>
          </cell>
          <cell r="B6" t="str">
            <v>TILBURY, Lindsay</v>
          </cell>
          <cell r="C6">
            <v>4</v>
          </cell>
          <cell r="D6">
            <v>12</v>
          </cell>
          <cell r="E6">
            <v>254</v>
          </cell>
        </row>
        <row r="7">
          <cell r="A7">
            <v>5</v>
          </cell>
          <cell r="B7" t="str">
            <v>WOOD, Clare</v>
          </cell>
          <cell r="C7">
            <v>5</v>
          </cell>
          <cell r="D7">
            <v>7</v>
          </cell>
          <cell r="E7">
            <v>197</v>
          </cell>
        </row>
        <row r="8">
          <cell r="A8">
            <v>7</v>
          </cell>
          <cell r="B8" t="str">
            <v>SHARPE, Bec</v>
          </cell>
          <cell r="C8">
            <v>7</v>
          </cell>
          <cell r="D8">
            <v>7</v>
          </cell>
          <cell r="E8">
            <v>181</v>
          </cell>
        </row>
        <row r="9">
          <cell r="A9">
            <v>6</v>
          </cell>
          <cell r="B9" t="str">
            <v>SMITH, Victoria</v>
          </cell>
          <cell r="C9">
            <v>6</v>
          </cell>
          <cell r="D9">
            <v>7</v>
          </cell>
          <cell r="E9">
            <v>181</v>
          </cell>
        </row>
        <row r="10">
          <cell r="A10">
            <v>8</v>
          </cell>
          <cell r="B10" t="str">
            <v>SMITH, Georgina</v>
          </cell>
          <cell r="C10">
            <v>8</v>
          </cell>
          <cell r="D10">
            <v>7</v>
          </cell>
          <cell r="E10">
            <v>178</v>
          </cell>
        </row>
        <row r="11">
          <cell r="A11">
            <v>9</v>
          </cell>
          <cell r="B11" t="str">
            <v>GRAVES, Laura</v>
          </cell>
          <cell r="C11">
            <v>9</v>
          </cell>
          <cell r="D11">
            <v>5</v>
          </cell>
          <cell r="E11">
            <v>133</v>
          </cell>
        </row>
        <row r="12">
          <cell r="A12">
            <v>10</v>
          </cell>
          <cell r="B12" t="str">
            <v>HALCARZ, Abby</v>
          </cell>
          <cell r="C12">
            <v>10</v>
          </cell>
          <cell r="D12">
            <v>4</v>
          </cell>
          <cell r="E12">
            <v>120</v>
          </cell>
        </row>
        <row r="13">
          <cell r="A13">
            <v>11</v>
          </cell>
          <cell r="B13" t="str">
            <v>WIDEMAN, Emily</v>
          </cell>
          <cell r="C13">
            <v>11</v>
          </cell>
          <cell r="D13">
            <v>4</v>
          </cell>
          <cell r="E13">
            <v>119</v>
          </cell>
        </row>
        <row r="14">
          <cell r="A14">
            <v>12</v>
          </cell>
          <cell r="B14" t="str">
            <v>ASHTON, Mindy</v>
          </cell>
          <cell r="C14">
            <v>12</v>
          </cell>
          <cell r="D14">
            <v>4</v>
          </cell>
          <cell r="E14">
            <v>104</v>
          </cell>
        </row>
        <row r="15">
          <cell r="A15">
            <v>13</v>
          </cell>
          <cell r="B15" t="str">
            <v>MOUNCER, Judy</v>
          </cell>
          <cell r="C15">
            <v>13</v>
          </cell>
          <cell r="D15">
            <v>4</v>
          </cell>
          <cell r="E15">
            <v>100</v>
          </cell>
        </row>
        <row r="16">
          <cell r="A16">
            <v>14</v>
          </cell>
          <cell r="B16" t="str">
            <v>GILLON, Alex</v>
          </cell>
          <cell r="C16">
            <v>14</v>
          </cell>
          <cell r="D16">
            <v>5</v>
          </cell>
          <cell r="E16">
            <v>96</v>
          </cell>
        </row>
        <row r="17">
          <cell r="A17">
            <v>15</v>
          </cell>
          <cell r="B17" t="str">
            <v>ALLSOP, Lucy</v>
          </cell>
          <cell r="C17">
            <v>15</v>
          </cell>
          <cell r="D17">
            <v>5</v>
          </cell>
          <cell r="E17">
            <v>95</v>
          </cell>
        </row>
        <row r="18">
          <cell r="A18">
            <v>16</v>
          </cell>
          <cell r="B18" t="str">
            <v>HENFREY, Julie</v>
          </cell>
          <cell r="C18">
            <v>16</v>
          </cell>
          <cell r="D18">
            <v>4</v>
          </cell>
          <cell r="E18">
            <v>91</v>
          </cell>
        </row>
        <row r="19">
          <cell r="A19">
            <v>17</v>
          </cell>
          <cell r="B19" t="str">
            <v>MALONE, Sarah</v>
          </cell>
          <cell r="C19">
            <v>17</v>
          </cell>
          <cell r="D19">
            <v>4</v>
          </cell>
          <cell r="E19">
            <v>88</v>
          </cell>
        </row>
        <row r="20">
          <cell r="A20">
            <v>19</v>
          </cell>
          <cell r="B20" t="str">
            <v>OSBORNE, Carolyn</v>
          </cell>
          <cell r="C20">
            <v>19</v>
          </cell>
          <cell r="D20">
            <v>4</v>
          </cell>
          <cell r="E20">
            <v>86</v>
          </cell>
        </row>
        <row r="21">
          <cell r="A21">
            <v>18</v>
          </cell>
          <cell r="B21" t="str">
            <v>TRICKETT, Andrea</v>
          </cell>
          <cell r="C21">
            <v>18</v>
          </cell>
          <cell r="D21">
            <v>3</v>
          </cell>
          <cell r="E21">
            <v>86</v>
          </cell>
        </row>
        <row r="22">
          <cell r="A22">
            <v>20</v>
          </cell>
          <cell r="B22" t="str">
            <v>FINN, Helen</v>
          </cell>
          <cell r="C22">
            <v>20</v>
          </cell>
          <cell r="D22">
            <v>4</v>
          </cell>
          <cell r="E22">
            <v>83</v>
          </cell>
        </row>
        <row r="23">
          <cell r="A23">
            <v>21</v>
          </cell>
          <cell r="B23" t="str">
            <v>ENION, Ruth</v>
          </cell>
          <cell r="C23">
            <v>21</v>
          </cell>
          <cell r="D23">
            <v>3</v>
          </cell>
          <cell r="E23">
            <v>81</v>
          </cell>
        </row>
        <row r="24">
          <cell r="A24">
            <v>22</v>
          </cell>
          <cell r="B24" t="str">
            <v>MOULT, Becky</v>
          </cell>
          <cell r="C24">
            <v>22</v>
          </cell>
          <cell r="D24">
            <v>3</v>
          </cell>
          <cell r="E24">
            <v>80</v>
          </cell>
        </row>
        <row r="25">
          <cell r="A25">
            <v>24</v>
          </cell>
          <cell r="B25" t="str">
            <v>BETTS, Fiona</v>
          </cell>
          <cell r="C25">
            <v>24</v>
          </cell>
          <cell r="D25">
            <v>3</v>
          </cell>
          <cell r="E25">
            <v>79</v>
          </cell>
        </row>
        <row r="26">
          <cell r="A26">
            <v>23</v>
          </cell>
          <cell r="B26" t="str">
            <v>WATKINS, Catherine</v>
          </cell>
          <cell r="C26">
            <v>23</v>
          </cell>
          <cell r="D26">
            <v>3</v>
          </cell>
          <cell r="E26">
            <v>79</v>
          </cell>
        </row>
        <row r="27">
          <cell r="A27">
            <v>25</v>
          </cell>
          <cell r="B27" t="str">
            <v>TAIT, Susan</v>
          </cell>
          <cell r="C27">
            <v>25</v>
          </cell>
          <cell r="D27">
            <v>4</v>
          </cell>
          <cell r="E27">
            <v>75</v>
          </cell>
        </row>
        <row r="28">
          <cell r="A28">
            <v>27</v>
          </cell>
          <cell r="B28" t="str">
            <v>SINGLETON, Jill</v>
          </cell>
          <cell r="C28">
            <v>27</v>
          </cell>
          <cell r="D28">
            <v>3</v>
          </cell>
          <cell r="E28">
            <v>72</v>
          </cell>
        </row>
        <row r="29">
          <cell r="A29">
            <v>26</v>
          </cell>
          <cell r="B29" t="str">
            <v>BENNION, Nancy</v>
          </cell>
          <cell r="C29">
            <v>26</v>
          </cell>
          <cell r="D29">
            <v>3</v>
          </cell>
          <cell r="E29">
            <v>72</v>
          </cell>
        </row>
        <row r="30">
          <cell r="A30">
            <v>28</v>
          </cell>
          <cell r="B30" t="str">
            <v>LAWLESS, Sandra</v>
          </cell>
          <cell r="C30">
            <v>28</v>
          </cell>
          <cell r="D30">
            <v>3</v>
          </cell>
          <cell r="E30">
            <v>67</v>
          </cell>
        </row>
        <row r="31">
          <cell r="A31">
            <v>29</v>
          </cell>
          <cell r="B31" t="str">
            <v>JEYES, Sally</v>
          </cell>
          <cell r="C31">
            <v>29</v>
          </cell>
          <cell r="D31">
            <v>3</v>
          </cell>
          <cell r="E31">
            <v>60</v>
          </cell>
        </row>
        <row r="32">
          <cell r="A32">
            <v>30</v>
          </cell>
          <cell r="B32" t="str">
            <v>COATES, Michelle</v>
          </cell>
          <cell r="C32">
            <v>30</v>
          </cell>
          <cell r="D32">
            <v>3</v>
          </cell>
          <cell r="E32">
            <v>59</v>
          </cell>
        </row>
        <row r="33">
          <cell r="A33">
            <v>32</v>
          </cell>
          <cell r="B33" t="str">
            <v>JEPSON, Ellen</v>
          </cell>
          <cell r="C33">
            <v>32</v>
          </cell>
          <cell r="D33">
            <v>2</v>
          </cell>
          <cell r="E33">
            <v>40</v>
          </cell>
        </row>
        <row r="34">
          <cell r="A34">
            <v>31</v>
          </cell>
          <cell r="B34" t="str">
            <v>SOUTHWART, Jessica</v>
          </cell>
          <cell r="C34">
            <v>31</v>
          </cell>
          <cell r="D34">
            <v>2</v>
          </cell>
          <cell r="E34">
            <v>40</v>
          </cell>
        </row>
        <row r="35">
          <cell r="A35">
            <v>33</v>
          </cell>
          <cell r="B35" t="str">
            <v>MEADOWS, Tor</v>
          </cell>
          <cell r="C35">
            <v>33</v>
          </cell>
          <cell r="D35">
            <v>2</v>
          </cell>
          <cell r="E35">
            <v>36</v>
          </cell>
        </row>
        <row r="36">
          <cell r="A36">
            <v>35</v>
          </cell>
          <cell r="B36" t="str">
            <v>BURROWS, Faye</v>
          </cell>
          <cell r="C36">
            <v>35</v>
          </cell>
          <cell r="D36">
            <v>2</v>
          </cell>
          <cell r="E36">
            <v>30</v>
          </cell>
        </row>
        <row r="37">
          <cell r="A37">
            <v>34</v>
          </cell>
          <cell r="B37" t="str">
            <v>RIDLEY, Christine</v>
          </cell>
          <cell r="C37">
            <v>34</v>
          </cell>
          <cell r="D37">
            <v>2</v>
          </cell>
          <cell r="E37">
            <v>30</v>
          </cell>
        </row>
        <row r="38">
          <cell r="A38">
            <v>36</v>
          </cell>
          <cell r="B38" t="str">
            <v>TAYLOR, Charlene</v>
          </cell>
          <cell r="C38">
            <v>36</v>
          </cell>
          <cell r="D38">
            <v>1</v>
          </cell>
          <cell r="E38">
            <v>29</v>
          </cell>
        </row>
        <row r="39">
          <cell r="A39">
            <v>37</v>
          </cell>
          <cell r="B39" t="str">
            <v>COOPER, Sophie</v>
          </cell>
          <cell r="C39">
            <v>37</v>
          </cell>
          <cell r="D39">
            <v>1</v>
          </cell>
          <cell r="E39">
            <v>27</v>
          </cell>
        </row>
        <row r="40">
          <cell r="A40">
            <v>39</v>
          </cell>
          <cell r="B40" t="str">
            <v>TALBOTT, Teresa</v>
          </cell>
          <cell r="C40">
            <v>39</v>
          </cell>
          <cell r="D40">
            <v>1</v>
          </cell>
          <cell r="E40">
            <v>24</v>
          </cell>
        </row>
        <row r="41">
          <cell r="A41">
            <v>38</v>
          </cell>
          <cell r="B41" t="str">
            <v>SHAW, Gemma</v>
          </cell>
          <cell r="C41">
            <v>38</v>
          </cell>
          <cell r="D41">
            <v>1</v>
          </cell>
          <cell r="E41">
            <v>24</v>
          </cell>
        </row>
        <row r="42">
          <cell r="A42">
            <v>41</v>
          </cell>
          <cell r="B42" t="str">
            <v>BRADBURY, Amanda</v>
          </cell>
          <cell r="C42">
            <v>41</v>
          </cell>
          <cell r="D42">
            <v>1</v>
          </cell>
          <cell r="E42">
            <v>23</v>
          </cell>
        </row>
        <row r="43">
          <cell r="A43">
            <v>40</v>
          </cell>
          <cell r="B43" t="str">
            <v>LEE, Sophie</v>
          </cell>
          <cell r="C43">
            <v>40</v>
          </cell>
          <cell r="D43">
            <v>1</v>
          </cell>
          <cell r="E43">
            <v>23</v>
          </cell>
        </row>
        <row r="44">
          <cell r="A44">
            <v>43</v>
          </cell>
          <cell r="B44" t="str">
            <v>WILKINSON, Rebecca</v>
          </cell>
          <cell r="C44">
            <v>43</v>
          </cell>
          <cell r="D44">
            <v>1</v>
          </cell>
          <cell r="E44">
            <v>21</v>
          </cell>
        </row>
        <row r="45">
          <cell r="A45">
            <v>42</v>
          </cell>
          <cell r="B45" t="str">
            <v>BRANDON, Helen</v>
          </cell>
          <cell r="C45">
            <v>42</v>
          </cell>
          <cell r="D45">
            <v>1</v>
          </cell>
          <cell r="E45">
            <v>21</v>
          </cell>
        </row>
        <row r="46">
          <cell r="A46">
            <v>45</v>
          </cell>
          <cell r="B46" t="str">
            <v>MUNRO, Lynne</v>
          </cell>
          <cell r="C46">
            <v>45</v>
          </cell>
          <cell r="D46">
            <v>1</v>
          </cell>
          <cell r="E46">
            <v>19</v>
          </cell>
        </row>
        <row r="47">
          <cell r="A47">
            <v>44</v>
          </cell>
          <cell r="B47" t="str">
            <v>JOYCE, Janet</v>
          </cell>
          <cell r="C47">
            <v>44</v>
          </cell>
          <cell r="D47">
            <v>1</v>
          </cell>
          <cell r="E47">
            <v>19</v>
          </cell>
        </row>
        <row r="48">
          <cell r="A48">
            <v>46</v>
          </cell>
          <cell r="B48" t="str">
            <v>HARRIS, Kim</v>
          </cell>
          <cell r="C48">
            <v>46</v>
          </cell>
          <cell r="D48">
            <v>1</v>
          </cell>
          <cell r="E48">
            <v>8</v>
          </cell>
        </row>
        <row r="49">
          <cell r="A49">
            <v>82</v>
          </cell>
          <cell r="B49" t="str">
            <v>GOSLING, Kay</v>
          </cell>
          <cell r="C49">
            <v>82</v>
          </cell>
          <cell r="D49">
            <v>0</v>
          </cell>
          <cell r="E49">
            <v>0</v>
          </cell>
        </row>
        <row r="50">
          <cell r="A50">
            <v>81</v>
          </cell>
          <cell r="B50" t="str">
            <v>DERBYSHIRE, Amy</v>
          </cell>
          <cell r="C50">
            <v>81</v>
          </cell>
          <cell r="D50">
            <v>0</v>
          </cell>
          <cell r="E50">
            <v>0</v>
          </cell>
        </row>
        <row r="51">
          <cell r="A51">
            <v>80</v>
          </cell>
          <cell r="B51" t="str">
            <v>HEMMINGS, Clare</v>
          </cell>
          <cell r="C51">
            <v>80</v>
          </cell>
          <cell r="D51">
            <v>0</v>
          </cell>
          <cell r="E51">
            <v>0</v>
          </cell>
        </row>
        <row r="52">
          <cell r="A52">
            <v>79</v>
          </cell>
          <cell r="B52" t="str">
            <v>GREEN, Ruth</v>
          </cell>
          <cell r="C52">
            <v>79</v>
          </cell>
          <cell r="D52">
            <v>0</v>
          </cell>
          <cell r="E52">
            <v>0</v>
          </cell>
        </row>
        <row r="53">
          <cell r="A53">
            <v>78</v>
          </cell>
          <cell r="B53" t="str">
            <v>ALLEN, Andrea</v>
          </cell>
          <cell r="C53">
            <v>78</v>
          </cell>
          <cell r="D53">
            <v>0</v>
          </cell>
          <cell r="E53">
            <v>0</v>
          </cell>
        </row>
        <row r="54">
          <cell r="A54">
            <v>77</v>
          </cell>
          <cell r="B54" t="str">
            <v>CROSS, Dawn</v>
          </cell>
          <cell r="C54">
            <v>77</v>
          </cell>
          <cell r="D54">
            <v>0</v>
          </cell>
          <cell r="E54">
            <v>0</v>
          </cell>
        </row>
        <row r="55">
          <cell r="A55">
            <v>76</v>
          </cell>
          <cell r="B55" t="str">
            <v>MOORE, Michelle</v>
          </cell>
          <cell r="C55">
            <v>76</v>
          </cell>
          <cell r="D55">
            <v>0</v>
          </cell>
          <cell r="E55">
            <v>0</v>
          </cell>
        </row>
        <row r="56">
          <cell r="A56">
            <v>75</v>
          </cell>
          <cell r="B56" t="str">
            <v>JEFFERY, Helen</v>
          </cell>
          <cell r="C56">
            <v>75</v>
          </cell>
          <cell r="D56">
            <v>0</v>
          </cell>
          <cell r="E56">
            <v>0</v>
          </cell>
        </row>
        <row r="57">
          <cell r="A57">
            <v>74</v>
          </cell>
          <cell r="B57" t="str">
            <v>HOLLAND, Liz</v>
          </cell>
          <cell r="C57">
            <v>74</v>
          </cell>
          <cell r="D57">
            <v>0</v>
          </cell>
          <cell r="E57">
            <v>0</v>
          </cell>
        </row>
        <row r="58">
          <cell r="A58">
            <v>73</v>
          </cell>
          <cell r="B58" t="str">
            <v>KELLY, Sarah</v>
          </cell>
          <cell r="C58">
            <v>73</v>
          </cell>
          <cell r="D58">
            <v>0</v>
          </cell>
          <cell r="E58">
            <v>0</v>
          </cell>
        </row>
        <row r="59">
          <cell r="A59">
            <v>72</v>
          </cell>
          <cell r="B59" t="str">
            <v>DENT, Niki</v>
          </cell>
          <cell r="C59">
            <v>72</v>
          </cell>
          <cell r="D59">
            <v>0</v>
          </cell>
          <cell r="E59">
            <v>0</v>
          </cell>
        </row>
        <row r="60">
          <cell r="A60">
            <v>71</v>
          </cell>
          <cell r="B60" t="str">
            <v>MCKEAN, Fiona</v>
          </cell>
          <cell r="C60">
            <v>71</v>
          </cell>
          <cell r="D60">
            <v>0</v>
          </cell>
          <cell r="E60">
            <v>0</v>
          </cell>
        </row>
        <row r="61">
          <cell r="A61">
            <v>70</v>
          </cell>
          <cell r="B61" t="str">
            <v>GAMBLE, Charli</v>
          </cell>
          <cell r="C61">
            <v>70</v>
          </cell>
          <cell r="D61">
            <v>0</v>
          </cell>
          <cell r="E61">
            <v>0</v>
          </cell>
        </row>
        <row r="62">
          <cell r="A62">
            <v>69</v>
          </cell>
          <cell r="B62" t="str">
            <v>BELL, Karen</v>
          </cell>
          <cell r="C62">
            <v>69</v>
          </cell>
          <cell r="D62">
            <v>0</v>
          </cell>
          <cell r="E62">
            <v>0</v>
          </cell>
        </row>
        <row r="63">
          <cell r="A63">
            <v>68</v>
          </cell>
          <cell r="B63" t="str">
            <v>COLLARD, Adrienne</v>
          </cell>
          <cell r="C63">
            <v>68</v>
          </cell>
          <cell r="D63">
            <v>0</v>
          </cell>
          <cell r="E63">
            <v>0</v>
          </cell>
        </row>
        <row r="64">
          <cell r="A64">
            <v>67</v>
          </cell>
          <cell r="B64" t="str">
            <v>THOMPSON, Rachel</v>
          </cell>
          <cell r="C64">
            <v>67</v>
          </cell>
          <cell r="D64">
            <v>0</v>
          </cell>
          <cell r="E64">
            <v>0</v>
          </cell>
        </row>
        <row r="65">
          <cell r="A65">
            <v>66</v>
          </cell>
          <cell r="B65" t="str">
            <v>HARDEN, Rachel</v>
          </cell>
          <cell r="C65">
            <v>66</v>
          </cell>
          <cell r="D65">
            <v>0</v>
          </cell>
          <cell r="E65">
            <v>0</v>
          </cell>
        </row>
        <row r="66">
          <cell r="A66">
            <v>65</v>
          </cell>
          <cell r="B66" t="str">
            <v>REINKE, Ilze</v>
          </cell>
          <cell r="C66">
            <v>65</v>
          </cell>
          <cell r="D66">
            <v>0</v>
          </cell>
          <cell r="E66">
            <v>0</v>
          </cell>
        </row>
        <row r="67">
          <cell r="A67">
            <v>64</v>
          </cell>
          <cell r="B67" t="str">
            <v>HALL, Lisa</v>
          </cell>
          <cell r="C67">
            <v>64</v>
          </cell>
          <cell r="D67">
            <v>0</v>
          </cell>
          <cell r="E67">
            <v>0</v>
          </cell>
        </row>
        <row r="68">
          <cell r="A68">
            <v>63</v>
          </cell>
          <cell r="B68" t="str">
            <v>TERRY, Sarah</v>
          </cell>
          <cell r="C68">
            <v>63</v>
          </cell>
          <cell r="D68">
            <v>0</v>
          </cell>
          <cell r="E68">
            <v>0</v>
          </cell>
        </row>
        <row r="69">
          <cell r="A69">
            <v>62</v>
          </cell>
          <cell r="B69" t="str">
            <v>CONCANNON, Marie</v>
          </cell>
          <cell r="C69">
            <v>62</v>
          </cell>
          <cell r="D69">
            <v>0</v>
          </cell>
          <cell r="E69">
            <v>0</v>
          </cell>
        </row>
        <row r="70">
          <cell r="A70">
            <v>61</v>
          </cell>
          <cell r="B70" t="str">
            <v>FINNEY, Kelly</v>
          </cell>
          <cell r="C70">
            <v>61</v>
          </cell>
          <cell r="D70">
            <v>0</v>
          </cell>
          <cell r="E70">
            <v>0</v>
          </cell>
        </row>
        <row r="71">
          <cell r="A71">
            <v>60</v>
          </cell>
          <cell r="B71" t="str">
            <v>EDWARDS, Karen</v>
          </cell>
          <cell r="C71">
            <v>60</v>
          </cell>
          <cell r="D71">
            <v>0</v>
          </cell>
          <cell r="E71">
            <v>0</v>
          </cell>
        </row>
        <row r="72">
          <cell r="A72">
            <v>59</v>
          </cell>
          <cell r="B72" t="str">
            <v>MEADOWS-EVANS, Tor</v>
          </cell>
          <cell r="C72">
            <v>59</v>
          </cell>
          <cell r="D72">
            <v>0</v>
          </cell>
          <cell r="E72">
            <v>0</v>
          </cell>
        </row>
        <row r="73">
          <cell r="A73">
            <v>58</v>
          </cell>
          <cell r="B73" t="str">
            <v>MILLER, Marie</v>
          </cell>
          <cell r="C73">
            <v>58</v>
          </cell>
          <cell r="D73">
            <v>0</v>
          </cell>
          <cell r="E73">
            <v>0</v>
          </cell>
        </row>
        <row r="74">
          <cell r="A74">
            <v>57</v>
          </cell>
          <cell r="B74" t="str">
            <v>MCPHERSON, Trish</v>
          </cell>
          <cell r="C74">
            <v>57</v>
          </cell>
          <cell r="D74">
            <v>0</v>
          </cell>
          <cell r="E74">
            <v>0</v>
          </cell>
        </row>
        <row r="75">
          <cell r="A75">
            <v>56</v>
          </cell>
          <cell r="B75" t="str">
            <v>TOON, Sam</v>
          </cell>
          <cell r="C75">
            <v>56</v>
          </cell>
          <cell r="D75">
            <v>0</v>
          </cell>
          <cell r="E75">
            <v>0</v>
          </cell>
        </row>
        <row r="76">
          <cell r="A76">
            <v>55</v>
          </cell>
          <cell r="B76" t="str">
            <v>TOWLE, Grania</v>
          </cell>
          <cell r="C76">
            <v>55</v>
          </cell>
          <cell r="D76">
            <v>0</v>
          </cell>
          <cell r="E76">
            <v>0</v>
          </cell>
        </row>
        <row r="77">
          <cell r="A77">
            <v>54</v>
          </cell>
          <cell r="B77" t="str">
            <v>BLAND, Jane</v>
          </cell>
          <cell r="C77">
            <v>54</v>
          </cell>
          <cell r="D77">
            <v>0</v>
          </cell>
          <cell r="E77">
            <v>0</v>
          </cell>
        </row>
        <row r="78">
          <cell r="A78">
            <v>53</v>
          </cell>
          <cell r="B78" t="str">
            <v>HARTLAND, Karen</v>
          </cell>
          <cell r="C78">
            <v>53</v>
          </cell>
          <cell r="D78">
            <v>0</v>
          </cell>
          <cell r="E78">
            <v>0</v>
          </cell>
        </row>
        <row r="79">
          <cell r="A79">
            <v>52</v>
          </cell>
          <cell r="B79" t="str">
            <v>HOULT, Sonia</v>
          </cell>
          <cell r="C79">
            <v>52</v>
          </cell>
          <cell r="D79">
            <v>0</v>
          </cell>
          <cell r="E79">
            <v>0</v>
          </cell>
        </row>
        <row r="80">
          <cell r="A80">
            <v>51</v>
          </cell>
          <cell r="B80" t="str">
            <v>MCDERMOTT, Lucy</v>
          </cell>
          <cell r="C80">
            <v>51</v>
          </cell>
          <cell r="D80">
            <v>0</v>
          </cell>
          <cell r="E80">
            <v>0</v>
          </cell>
        </row>
        <row r="81">
          <cell r="A81">
            <v>50</v>
          </cell>
          <cell r="B81" t="str">
            <v>HOPE, Jenny</v>
          </cell>
          <cell r="C81">
            <v>50</v>
          </cell>
          <cell r="D81">
            <v>0</v>
          </cell>
          <cell r="E81">
            <v>0</v>
          </cell>
        </row>
        <row r="82">
          <cell r="A82">
            <v>49</v>
          </cell>
          <cell r="B82" t="str">
            <v>BEBBINGTON, Angela</v>
          </cell>
          <cell r="C82">
            <v>49</v>
          </cell>
          <cell r="D82">
            <v>0</v>
          </cell>
          <cell r="E82">
            <v>0</v>
          </cell>
        </row>
        <row r="83">
          <cell r="A83">
            <v>48</v>
          </cell>
          <cell r="B83" t="str">
            <v>HOPE, Laura</v>
          </cell>
          <cell r="C83">
            <v>48</v>
          </cell>
          <cell r="D83">
            <v>0</v>
          </cell>
          <cell r="E83">
            <v>0</v>
          </cell>
        </row>
        <row r="84">
          <cell r="A84">
            <v>47</v>
          </cell>
          <cell r="B84" t="str">
            <v>TAYLOR, Julie</v>
          </cell>
          <cell r="C84">
            <v>47</v>
          </cell>
          <cell r="D84">
            <v>0</v>
          </cell>
          <cell r="E84">
            <v>0</v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</sheetData>
      <sheetData sheetId="2">
        <row r="2">
          <cell r="B2" t="str">
            <v>Full Name</v>
          </cell>
          <cell r="C2" t="str">
            <v>Position</v>
          </cell>
          <cell r="D2" t="str">
            <v>Total races</v>
          </cell>
          <cell r="E2" t="str">
            <v>Subtotal</v>
          </cell>
        </row>
        <row r="3">
          <cell r="A3">
            <v>1</v>
          </cell>
          <cell r="B3" t="str">
            <v>PARKER, Mark</v>
          </cell>
          <cell r="C3">
            <v>1</v>
          </cell>
          <cell r="D3">
            <v>10</v>
          </cell>
          <cell r="E3">
            <v>299</v>
          </cell>
        </row>
        <row r="4">
          <cell r="A4">
            <v>2</v>
          </cell>
          <cell r="B4" t="str">
            <v>SIDANI, Ramzi</v>
          </cell>
          <cell r="C4">
            <v>2</v>
          </cell>
          <cell r="D4">
            <v>13</v>
          </cell>
          <cell r="E4">
            <v>293</v>
          </cell>
        </row>
        <row r="5">
          <cell r="A5">
            <v>3</v>
          </cell>
          <cell r="B5" t="str">
            <v>WOODS, Paul</v>
          </cell>
          <cell r="C5">
            <v>3</v>
          </cell>
          <cell r="D5">
            <v>15</v>
          </cell>
          <cell r="E5">
            <v>286</v>
          </cell>
        </row>
        <row r="6">
          <cell r="A6">
            <v>4</v>
          </cell>
          <cell r="B6" t="str">
            <v>PLEASS, Matt</v>
          </cell>
          <cell r="C6">
            <v>4</v>
          </cell>
          <cell r="D6">
            <v>9</v>
          </cell>
          <cell r="E6">
            <v>252</v>
          </cell>
        </row>
        <row r="7">
          <cell r="A7">
            <v>5</v>
          </cell>
          <cell r="B7" t="str">
            <v>JOYCE, Matthew</v>
          </cell>
          <cell r="C7">
            <v>5</v>
          </cell>
          <cell r="D7">
            <v>12</v>
          </cell>
          <cell r="E7">
            <v>242</v>
          </cell>
        </row>
        <row r="8">
          <cell r="A8">
            <v>6</v>
          </cell>
          <cell r="B8" t="str">
            <v>STANLEY, Andrew</v>
          </cell>
          <cell r="C8">
            <v>6</v>
          </cell>
          <cell r="D8">
            <v>10</v>
          </cell>
          <cell r="E8">
            <v>241</v>
          </cell>
        </row>
        <row r="9">
          <cell r="A9">
            <v>7</v>
          </cell>
          <cell r="B9" t="str">
            <v>COX, James</v>
          </cell>
          <cell r="C9">
            <v>7</v>
          </cell>
          <cell r="D9">
            <v>9</v>
          </cell>
          <cell r="E9">
            <v>238</v>
          </cell>
        </row>
        <row r="10">
          <cell r="A10">
            <v>9</v>
          </cell>
          <cell r="B10" t="str">
            <v>HORN, Patrick</v>
          </cell>
          <cell r="C10">
            <v>9</v>
          </cell>
          <cell r="D10">
            <v>9</v>
          </cell>
          <cell r="E10">
            <v>196</v>
          </cell>
        </row>
        <row r="11">
          <cell r="A11">
            <v>8</v>
          </cell>
          <cell r="B11" t="str">
            <v>HARRIOTT, Mark</v>
          </cell>
          <cell r="C11">
            <v>8</v>
          </cell>
          <cell r="D11">
            <v>8</v>
          </cell>
          <cell r="E11">
            <v>196</v>
          </cell>
        </row>
        <row r="12">
          <cell r="A12">
            <v>10</v>
          </cell>
          <cell r="B12" t="str">
            <v>CHAMBERS, Alistair</v>
          </cell>
          <cell r="C12">
            <v>10</v>
          </cell>
          <cell r="D12">
            <v>7</v>
          </cell>
          <cell r="E12">
            <v>172</v>
          </cell>
        </row>
        <row r="13">
          <cell r="A13">
            <v>11</v>
          </cell>
          <cell r="B13" t="str">
            <v>AVERILLO, Paul</v>
          </cell>
          <cell r="C13">
            <v>11</v>
          </cell>
          <cell r="D13">
            <v>10</v>
          </cell>
          <cell r="E13">
            <v>169</v>
          </cell>
        </row>
        <row r="14">
          <cell r="A14">
            <v>12</v>
          </cell>
          <cell r="B14" t="str">
            <v>BOTTRILL, Andrew</v>
          </cell>
          <cell r="C14">
            <v>12</v>
          </cell>
          <cell r="D14">
            <v>8</v>
          </cell>
          <cell r="E14">
            <v>148</v>
          </cell>
        </row>
        <row r="15">
          <cell r="A15">
            <v>13</v>
          </cell>
          <cell r="B15" t="str">
            <v>BRADFORD, Mark</v>
          </cell>
          <cell r="C15">
            <v>13</v>
          </cell>
          <cell r="D15">
            <v>6</v>
          </cell>
          <cell r="E15">
            <v>126</v>
          </cell>
        </row>
        <row r="16">
          <cell r="A16">
            <v>14</v>
          </cell>
          <cell r="B16" t="str">
            <v>COPE, Jordan</v>
          </cell>
          <cell r="C16">
            <v>14</v>
          </cell>
          <cell r="D16">
            <v>6</v>
          </cell>
          <cell r="E16">
            <v>124</v>
          </cell>
        </row>
        <row r="17">
          <cell r="A17">
            <v>15</v>
          </cell>
          <cell r="B17" t="str">
            <v>COLE, Andy</v>
          </cell>
          <cell r="C17">
            <v>15</v>
          </cell>
          <cell r="D17">
            <v>5</v>
          </cell>
          <cell r="E17">
            <v>119</v>
          </cell>
        </row>
        <row r="18">
          <cell r="A18">
            <v>16</v>
          </cell>
          <cell r="B18" t="str">
            <v>YEOMANS, Martin</v>
          </cell>
          <cell r="C18">
            <v>16</v>
          </cell>
          <cell r="D18">
            <v>6</v>
          </cell>
          <cell r="E18">
            <v>117</v>
          </cell>
        </row>
        <row r="19">
          <cell r="A19">
            <v>17</v>
          </cell>
          <cell r="B19" t="str">
            <v>BARNES, Louis</v>
          </cell>
          <cell r="C19">
            <v>17</v>
          </cell>
          <cell r="D19">
            <v>5</v>
          </cell>
          <cell r="E19">
            <v>116</v>
          </cell>
        </row>
        <row r="20">
          <cell r="A20">
            <v>18</v>
          </cell>
          <cell r="B20" t="str">
            <v>BOLTON, Ian</v>
          </cell>
          <cell r="C20">
            <v>18</v>
          </cell>
          <cell r="D20">
            <v>4</v>
          </cell>
          <cell r="E20">
            <v>102</v>
          </cell>
        </row>
        <row r="21">
          <cell r="A21">
            <v>19</v>
          </cell>
          <cell r="B21" t="str">
            <v>BLADON, Daniel</v>
          </cell>
          <cell r="C21">
            <v>19</v>
          </cell>
          <cell r="D21">
            <v>4</v>
          </cell>
          <cell r="E21">
            <v>97</v>
          </cell>
        </row>
        <row r="22">
          <cell r="A22">
            <v>21</v>
          </cell>
          <cell r="B22" t="str">
            <v>BADEN, Rob</v>
          </cell>
          <cell r="C22">
            <v>21</v>
          </cell>
          <cell r="D22">
            <v>3</v>
          </cell>
          <cell r="E22">
            <v>83</v>
          </cell>
        </row>
        <row r="23">
          <cell r="A23">
            <v>20</v>
          </cell>
          <cell r="B23" t="str">
            <v>COULTON, Shaun</v>
          </cell>
          <cell r="C23">
            <v>20</v>
          </cell>
          <cell r="D23">
            <v>3</v>
          </cell>
          <cell r="E23">
            <v>83</v>
          </cell>
        </row>
        <row r="24">
          <cell r="A24">
            <v>22</v>
          </cell>
          <cell r="B24" t="str">
            <v>OGILVIE, James</v>
          </cell>
          <cell r="C24">
            <v>22</v>
          </cell>
          <cell r="D24">
            <v>4</v>
          </cell>
          <cell r="E24">
            <v>80</v>
          </cell>
        </row>
        <row r="25">
          <cell r="A25">
            <v>23</v>
          </cell>
          <cell r="B25" t="str">
            <v>OSBORNE, Chris</v>
          </cell>
          <cell r="C25">
            <v>23</v>
          </cell>
          <cell r="D25">
            <v>3</v>
          </cell>
          <cell r="E25">
            <v>72</v>
          </cell>
        </row>
        <row r="26">
          <cell r="A26">
            <v>24</v>
          </cell>
          <cell r="B26" t="str">
            <v>KIRK, Ian</v>
          </cell>
          <cell r="C26">
            <v>24</v>
          </cell>
          <cell r="D26">
            <v>3</v>
          </cell>
          <cell r="E26">
            <v>65</v>
          </cell>
        </row>
        <row r="27">
          <cell r="A27">
            <v>25</v>
          </cell>
          <cell r="B27" t="str">
            <v>WIDEMAN, Karl</v>
          </cell>
          <cell r="C27">
            <v>25</v>
          </cell>
          <cell r="D27">
            <v>3</v>
          </cell>
          <cell r="E27">
            <v>63</v>
          </cell>
        </row>
        <row r="28">
          <cell r="A28">
            <v>26</v>
          </cell>
          <cell r="B28" t="str">
            <v>POTTER, Tom</v>
          </cell>
          <cell r="C28">
            <v>26</v>
          </cell>
          <cell r="D28">
            <v>2</v>
          </cell>
          <cell r="E28">
            <v>59</v>
          </cell>
        </row>
        <row r="29">
          <cell r="A29">
            <v>27</v>
          </cell>
          <cell r="B29" t="str">
            <v>BLAND, Damon</v>
          </cell>
          <cell r="C29">
            <v>27</v>
          </cell>
          <cell r="D29">
            <v>3</v>
          </cell>
          <cell r="E29">
            <v>56</v>
          </cell>
        </row>
        <row r="30">
          <cell r="A30">
            <v>28</v>
          </cell>
          <cell r="B30" t="str">
            <v>MARTIN, Richard</v>
          </cell>
          <cell r="C30">
            <v>28</v>
          </cell>
          <cell r="D30">
            <v>2</v>
          </cell>
          <cell r="E30">
            <v>51</v>
          </cell>
        </row>
        <row r="31">
          <cell r="A31">
            <v>29</v>
          </cell>
          <cell r="B31" t="str">
            <v>SMITH, Tom</v>
          </cell>
          <cell r="C31">
            <v>29</v>
          </cell>
          <cell r="D31">
            <v>2</v>
          </cell>
          <cell r="E31">
            <v>50</v>
          </cell>
        </row>
        <row r="32">
          <cell r="A32">
            <v>30</v>
          </cell>
          <cell r="B32" t="str">
            <v>CODD, Paul</v>
          </cell>
          <cell r="C32">
            <v>30</v>
          </cell>
          <cell r="D32">
            <v>2</v>
          </cell>
          <cell r="E32">
            <v>47</v>
          </cell>
        </row>
        <row r="33">
          <cell r="A33">
            <v>31</v>
          </cell>
          <cell r="B33" t="str">
            <v>LAZ, Kevin</v>
          </cell>
          <cell r="C33">
            <v>31</v>
          </cell>
          <cell r="D33">
            <v>2</v>
          </cell>
          <cell r="E33">
            <v>43</v>
          </cell>
        </row>
        <row r="34">
          <cell r="A34">
            <v>32</v>
          </cell>
          <cell r="B34" t="str">
            <v>FINN, John</v>
          </cell>
          <cell r="C34">
            <v>32</v>
          </cell>
          <cell r="D34">
            <v>2</v>
          </cell>
          <cell r="E34">
            <v>42</v>
          </cell>
        </row>
        <row r="35">
          <cell r="A35">
            <v>33</v>
          </cell>
          <cell r="B35" t="str">
            <v>JEYES, Andrew</v>
          </cell>
          <cell r="C35">
            <v>33</v>
          </cell>
          <cell r="D35">
            <v>2</v>
          </cell>
          <cell r="E35">
            <v>36</v>
          </cell>
        </row>
        <row r="36">
          <cell r="A36">
            <v>34</v>
          </cell>
          <cell r="B36" t="str">
            <v>CROSS, Jeff</v>
          </cell>
          <cell r="C36">
            <v>34</v>
          </cell>
          <cell r="D36">
            <v>2</v>
          </cell>
          <cell r="E36">
            <v>34</v>
          </cell>
        </row>
        <row r="37">
          <cell r="A37">
            <v>35</v>
          </cell>
          <cell r="B37" t="str">
            <v>WESTERN, Roger</v>
          </cell>
          <cell r="C37">
            <v>35</v>
          </cell>
          <cell r="D37">
            <v>2</v>
          </cell>
          <cell r="E37">
            <v>25</v>
          </cell>
        </row>
        <row r="38">
          <cell r="A38">
            <v>37</v>
          </cell>
          <cell r="B38" t="str">
            <v>ROWLES, Nick</v>
          </cell>
          <cell r="C38">
            <v>37</v>
          </cell>
          <cell r="D38">
            <v>1</v>
          </cell>
          <cell r="E38">
            <v>24</v>
          </cell>
        </row>
        <row r="39">
          <cell r="A39">
            <v>36</v>
          </cell>
          <cell r="B39" t="str">
            <v>STURLA, Tim</v>
          </cell>
          <cell r="C39">
            <v>36</v>
          </cell>
          <cell r="D39">
            <v>1</v>
          </cell>
          <cell r="E39">
            <v>24</v>
          </cell>
        </row>
        <row r="40">
          <cell r="A40">
            <v>38</v>
          </cell>
          <cell r="B40" t="str">
            <v>SLACK, Robert</v>
          </cell>
          <cell r="C40">
            <v>38</v>
          </cell>
          <cell r="D40">
            <v>2</v>
          </cell>
          <cell r="E40">
            <v>23</v>
          </cell>
        </row>
        <row r="41">
          <cell r="A41">
            <v>40</v>
          </cell>
          <cell r="B41" t="str">
            <v>FOWLER, Adrian</v>
          </cell>
          <cell r="C41">
            <v>40</v>
          </cell>
          <cell r="D41">
            <v>1</v>
          </cell>
          <cell r="E41">
            <v>18</v>
          </cell>
        </row>
        <row r="42">
          <cell r="A42">
            <v>39</v>
          </cell>
          <cell r="B42" t="str">
            <v>ASHTON, Kenny</v>
          </cell>
          <cell r="C42">
            <v>39</v>
          </cell>
          <cell r="D42">
            <v>1</v>
          </cell>
          <cell r="E42">
            <v>18</v>
          </cell>
        </row>
        <row r="43">
          <cell r="A43">
            <v>41</v>
          </cell>
          <cell r="B43" t="str">
            <v>HOUGH, Andy</v>
          </cell>
          <cell r="C43">
            <v>41</v>
          </cell>
          <cell r="D43">
            <v>1</v>
          </cell>
          <cell r="E43">
            <v>15</v>
          </cell>
        </row>
        <row r="44">
          <cell r="A44">
            <v>42</v>
          </cell>
          <cell r="B44" t="str">
            <v>HOPE, Rich</v>
          </cell>
          <cell r="C44">
            <v>42</v>
          </cell>
          <cell r="D44">
            <v>1</v>
          </cell>
          <cell r="E44">
            <v>14</v>
          </cell>
        </row>
        <row r="45">
          <cell r="A45">
            <v>43</v>
          </cell>
          <cell r="B45" t="str">
            <v>BEBBINGTON, Richard</v>
          </cell>
          <cell r="C45">
            <v>43</v>
          </cell>
          <cell r="D45">
            <v>1</v>
          </cell>
          <cell r="E45">
            <v>11</v>
          </cell>
        </row>
        <row r="46">
          <cell r="A46">
            <v>44</v>
          </cell>
          <cell r="B46" t="str">
            <v>BARON, Keith</v>
          </cell>
          <cell r="C46">
            <v>44</v>
          </cell>
          <cell r="D46">
            <v>1</v>
          </cell>
          <cell r="E46">
            <v>10</v>
          </cell>
        </row>
        <row r="47">
          <cell r="A47">
            <v>46</v>
          </cell>
          <cell r="B47" t="str">
            <v>DEVA, Mukesh</v>
          </cell>
          <cell r="C47">
            <v>46</v>
          </cell>
          <cell r="D47">
            <v>1</v>
          </cell>
          <cell r="E47">
            <v>9</v>
          </cell>
        </row>
        <row r="48">
          <cell r="A48">
            <v>45</v>
          </cell>
          <cell r="B48" t="str">
            <v>HILL, Simon</v>
          </cell>
          <cell r="C48">
            <v>45</v>
          </cell>
          <cell r="D48">
            <v>1</v>
          </cell>
          <cell r="E48">
            <v>9</v>
          </cell>
        </row>
        <row r="49">
          <cell r="A49">
            <v>47</v>
          </cell>
          <cell r="B49" t="str">
            <v>HUMPHREYS, Matthew</v>
          </cell>
          <cell r="C49">
            <v>47</v>
          </cell>
          <cell r="D49">
            <v>1</v>
          </cell>
          <cell r="E49">
            <v>6</v>
          </cell>
        </row>
        <row r="50">
          <cell r="A50">
            <v>82</v>
          </cell>
          <cell r="B50" t="str">
            <v>ADAMS, Neil</v>
          </cell>
          <cell r="C50">
            <v>82</v>
          </cell>
          <cell r="D50">
            <v>0</v>
          </cell>
          <cell r="E50">
            <v>0</v>
          </cell>
        </row>
        <row r="51">
          <cell r="A51">
            <v>81</v>
          </cell>
          <cell r="B51" t="str">
            <v>SANDERS, Kevin</v>
          </cell>
          <cell r="C51">
            <v>81</v>
          </cell>
          <cell r="D51">
            <v>0</v>
          </cell>
          <cell r="E51">
            <v>0</v>
          </cell>
        </row>
        <row r="52">
          <cell r="A52">
            <v>80</v>
          </cell>
          <cell r="B52" t="str">
            <v>MILLINGTON-PIPE, Jez</v>
          </cell>
          <cell r="C52">
            <v>80</v>
          </cell>
          <cell r="D52">
            <v>0</v>
          </cell>
          <cell r="E52">
            <v>0</v>
          </cell>
        </row>
        <row r="53">
          <cell r="A53">
            <v>79</v>
          </cell>
          <cell r="B53" t="str">
            <v>THORNLEY, Mark</v>
          </cell>
          <cell r="C53">
            <v>79</v>
          </cell>
          <cell r="D53">
            <v>0</v>
          </cell>
          <cell r="E53">
            <v>0</v>
          </cell>
        </row>
        <row r="54">
          <cell r="A54">
            <v>78</v>
          </cell>
          <cell r="B54" t="str">
            <v>HAMMOND, James</v>
          </cell>
          <cell r="C54">
            <v>78</v>
          </cell>
          <cell r="D54">
            <v>0</v>
          </cell>
          <cell r="E54">
            <v>0</v>
          </cell>
        </row>
        <row r="55">
          <cell r="A55">
            <v>77</v>
          </cell>
          <cell r="B55" t="str">
            <v>HALL, Simon</v>
          </cell>
          <cell r="C55">
            <v>77</v>
          </cell>
          <cell r="D55">
            <v>0</v>
          </cell>
          <cell r="E55">
            <v>0</v>
          </cell>
        </row>
        <row r="56">
          <cell r="A56">
            <v>76</v>
          </cell>
          <cell r="B56" t="str">
            <v>MOORE, Gavin</v>
          </cell>
          <cell r="C56">
            <v>76</v>
          </cell>
          <cell r="D56">
            <v>0</v>
          </cell>
          <cell r="E56">
            <v>0</v>
          </cell>
        </row>
        <row r="57">
          <cell r="A57">
            <v>75</v>
          </cell>
          <cell r="B57" t="str">
            <v>ROWLES, Oli</v>
          </cell>
          <cell r="C57">
            <v>75</v>
          </cell>
          <cell r="D57">
            <v>0</v>
          </cell>
          <cell r="E57">
            <v>0</v>
          </cell>
        </row>
        <row r="58">
          <cell r="A58">
            <v>74</v>
          </cell>
          <cell r="B58" t="str">
            <v>MOORE, Tim</v>
          </cell>
          <cell r="C58">
            <v>74</v>
          </cell>
          <cell r="D58">
            <v>0</v>
          </cell>
          <cell r="E58">
            <v>0</v>
          </cell>
        </row>
        <row r="59">
          <cell r="A59">
            <v>73</v>
          </cell>
          <cell r="B59" t="str">
            <v>LIMA, Pedro</v>
          </cell>
          <cell r="C59">
            <v>73</v>
          </cell>
          <cell r="D59">
            <v>0</v>
          </cell>
          <cell r="E59">
            <v>0</v>
          </cell>
        </row>
        <row r="60">
          <cell r="A60">
            <v>72</v>
          </cell>
          <cell r="B60" t="str">
            <v>JONES, Andrew</v>
          </cell>
          <cell r="C60">
            <v>72</v>
          </cell>
          <cell r="D60">
            <v>0</v>
          </cell>
          <cell r="E60">
            <v>0</v>
          </cell>
        </row>
        <row r="61">
          <cell r="A61">
            <v>71</v>
          </cell>
          <cell r="B61" t="str">
            <v>HOULT, Adam</v>
          </cell>
          <cell r="C61">
            <v>71</v>
          </cell>
          <cell r="D61">
            <v>0</v>
          </cell>
          <cell r="E61">
            <v>0</v>
          </cell>
        </row>
        <row r="62">
          <cell r="A62">
            <v>70</v>
          </cell>
          <cell r="B62" t="str">
            <v>BUCKLER, Liam</v>
          </cell>
          <cell r="C62">
            <v>70</v>
          </cell>
          <cell r="D62">
            <v>0</v>
          </cell>
          <cell r="E62">
            <v>0</v>
          </cell>
        </row>
        <row r="63">
          <cell r="A63">
            <v>69</v>
          </cell>
          <cell r="B63" t="str">
            <v>POWDRILL, Neil</v>
          </cell>
          <cell r="C63">
            <v>69</v>
          </cell>
          <cell r="D63">
            <v>0</v>
          </cell>
          <cell r="E63">
            <v>0</v>
          </cell>
        </row>
        <row r="64">
          <cell r="A64">
            <v>68</v>
          </cell>
          <cell r="B64" t="str">
            <v>PALMER, Chris</v>
          </cell>
          <cell r="C64">
            <v>68</v>
          </cell>
          <cell r="D64">
            <v>0</v>
          </cell>
          <cell r="E64">
            <v>0</v>
          </cell>
        </row>
        <row r="65">
          <cell r="A65">
            <v>67</v>
          </cell>
          <cell r="B65" t="str">
            <v>BRIERS, Bob</v>
          </cell>
          <cell r="C65">
            <v>67</v>
          </cell>
          <cell r="D65">
            <v>0</v>
          </cell>
          <cell r="E65">
            <v>0</v>
          </cell>
        </row>
        <row r="66">
          <cell r="A66">
            <v>66</v>
          </cell>
          <cell r="B66" t="str">
            <v>THURBURN-HUELIN, Chris</v>
          </cell>
          <cell r="C66">
            <v>66</v>
          </cell>
          <cell r="D66">
            <v>0</v>
          </cell>
          <cell r="E66">
            <v>0</v>
          </cell>
        </row>
        <row r="67">
          <cell r="A67">
            <v>65</v>
          </cell>
          <cell r="B67" t="str">
            <v>HOPE, Colin</v>
          </cell>
          <cell r="C67">
            <v>65</v>
          </cell>
          <cell r="D67">
            <v>0</v>
          </cell>
          <cell r="E67">
            <v>0</v>
          </cell>
        </row>
        <row r="68">
          <cell r="A68">
            <v>64</v>
          </cell>
          <cell r="B68" t="str">
            <v>EYDMAN, Mark</v>
          </cell>
          <cell r="C68">
            <v>64</v>
          </cell>
          <cell r="D68">
            <v>0</v>
          </cell>
          <cell r="E68">
            <v>0</v>
          </cell>
        </row>
        <row r="69">
          <cell r="A69">
            <v>63</v>
          </cell>
          <cell r="B69" t="str">
            <v>RAWLINGS, Julian</v>
          </cell>
          <cell r="C69">
            <v>63</v>
          </cell>
          <cell r="D69">
            <v>0</v>
          </cell>
          <cell r="E69">
            <v>0</v>
          </cell>
        </row>
        <row r="70">
          <cell r="A70">
            <v>62</v>
          </cell>
          <cell r="B70" t="str">
            <v>MAZUR, Pav</v>
          </cell>
          <cell r="C70">
            <v>62</v>
          </cell>
          <cell r="D70">
            <v>0</v>
          </cell>
          <cell r="E70">
            <v>0</v>
          </cell>
        </row>
        <row r="71">
          <cell r="A71">
            <v>61</v>
          </cell>
          <cell r="B71" t="str">
            <v>GINN, Alan</v>
          </cell>
          <cell r="C71">
            <v>61</v>
          </cell>
          <cell r="D71">
            <v>0</v>
          </cell>
          <cell r="E71">
            <v>0</v>
          </cell>
        </row>
        <row r="72">
          <cell r="A72">
            <v>60</v>
          </cell>
          <cell r="B72" t="str">
            <v>TERRY, Simon</v>
          </cell>
          <cell r="C72">
            <v>60</v>
          </cell>
          <cell r="D72">
            <v>0</v>
          </cell>
          <cell r="E72">
            <v>0</v>
          </cell>
        </row>
        <row r="73">
          <cell r="A73">
            <v>59</v>
          </cell>
          <cell r="B73" t="str">
            <v>STEVENSON, Phil</v>
          </cell>
          <cell r="C73">
            <v>59</v>
          </cell>
          <cell r="D73">
            <v>0</v>
          </cell>
          <cell r="E73">
            <v>0</v>
          </cell>
        </row>
        <row r="74">
          <cell r="A74">
            <v>58</v>
          </cell>
          <cell r="B74" t="str">
            <v>HOULT, Mark</v>
          </cell>
          <cell r="C74">
            <v>58</v>
          </cell>
          <cell r="D74">
            <v>0</v>
          </cell>
          <cell r="E74">
            <v>0</v>
          </cell>
        </row>
        <row r="75">
          <cell r="A75">
            <v>57</v>
          </cell>
          <cell r="B75" t="str">
            <v>HINDS, Craig</v>
          </cell>
          <cell r="C75">
            <v>57</v>
          </cell>
          <cell r="D75">
            <v>0</v>
          </cell>
          <cell r="E75">
            <v>0</v>
          </cell>
        </row>
        <row r="76">
          <cell r="A76">
            <v>56</v>
          </cell>
          <cell r="B76" t="str">
            <v>EDWARDS, Alan</v>
          </cell>
          <cell r="C76">
            <v>56</v>
          </cell>
          <cell r="D76">
            <v>0</v>
          </cell>
          <cell r="E76">
            <v>0</v>
          </cell>
        </row>
        <row r="77">
          <cell r="A77">
            <v>55</v>
          </cell>
          <cell r="B77" t="str">
            <v>GRAVES, Peter</v>
          </cell>
          <cell r="C77">
            <v>55</v>
          </cell>
          <cell r="D77">
            <v>0</v>
          </cell>
          <cell r="E77">
            <v>0</v>
          </cell>
        </row>
        <row r="78">
          <cell r="A78">
            <v>54</v>
          </cell>
          <cell r="B78" t="str">
            <v>WHITE, Bob</v>
          </cell>
          <cell r="C78">
            <v>54</v>
          </cell>
          <cell r="D78">
            <v>0</v>
          </cell>
          <cell r="E78">
            <v>0</v>
          </cell>
        </row>
        <row r="79">
          <cell r="A79">
            <v>53</v>
          </cell>
          <cell r="B79" t="str">
            <v>MOUNCER, Peter</v>
          </cell>
          <cell r="C79">
            <v>53</v>
          </cell>
          <cell r="D79">
            <v>0</v>
          </cell>
          <cell r="E79">
            <v>0</v>
          </cell>
        </row>
        <row r="80">
          <cell r="A80">
            <v>52</v>
          </cell>
          <cell r="B80" t="str">
            <v>EIVORS, Gerard</v>
          </cell>
          <cell r="C80">
            <v>52</v>
          </cell>
          <cell r="D80">
            <v>0</v>
          </cell>
          <cell r="E80">
            <v>0</v>
          </cell>
        </row>
        <row r="81">
          <cell r="A81">
            <v>51</v>
          </cell>
          <cell r="B81" t="str">
            <v>BROCKLEHURST, Matt</v>
          </cell>
          <cell r="C81">
            <v>51</v>
          </cell>
          <cell r="D81">
            <v>0</v>
          </cell>
          <cell r="E81">
            <v>0</v>
          </cell>
        </row>
        <row r="82">
          <cell r="A82">
            <v>50</v>
          </cell>
          <cell r="B82" t="str">
            <v>SMYTH, Adam</v>
          </cell>
          <cell r="C82">
            <v>50</v>
          </cell>
          <cell r="D82">
            <v>0</v>
          </cell>
          <cell r="E82">
            <v>0</v>
          </cell>
        </row>
        <row r="83">
          <cell r="A83">
            <v>49</v>
          </cell>
          <cell r="B83" t="str">
            <v>FINNEY, Chris</v>
          </cell>
          <cell r="C83">
            <v>49</v>
          </cell>
          <cell r="D83">
            <v>0</v>
          </cell>
          <cell r="E83">
            <v>0</v>
          </cell>
        </row>
        <row r="84">
          <cell r="A84">
            <v>48</v>
          </cell>
          <cell r="B84" t="str">
            <v>BURGWIN, Alastair</v>
          </cell>
          <cell r="C84">
            <v>48</v>
          </cell>
          <cell r="D84">
            <v>0</v>
          </cell>
          <cell r="E84">
            <v>0</v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9 HALL OF FAME"/>
      <sheetName val="Women's League"/>
      <sheetName val="Mens League"/>
      <sheetName val="Derby 5K"/>
      <sheetName val="Derby 1M"/>
      <sheetName val="Leicester 5K"/>
      <sheetName val="Mallory Park XC"/>
      <sheetName val="Holly Hayes XC"/>
      <sheetName val="Coalville 10K"/>
      <sheetName val="Robin Hood Half"/>
      <sheetName val="Tamworth 5"/>
      <sheetName val="John Fraser 10"/>
      <sheetName val="Launde 6"/>
      <sheetName val="Joy Cann 5"/>
      <sheetName val="Tara Kinder"/>
      <sheetName val="Worthington 5"/>
      <sheetName val="Colin Potter 10K"/>
      <sheetName val="Gate Gallop 10K"/>
      <sheetName val="Prestwold 10K"/>
      <sheetName val="Washlands"/>
      <sheetName val="Swithland 6"/>
      <sheetName val="Liverpool HM"/>
      <sheetName val="Bosworth Half"/>
      <sheetName val="Uttoxeter Half"/>
      <sheetName val="Run in the Forest"/>
      <sheetName val="Desford 5"/>
      <sheetName val="Ivanhoe 20"/>
      <sheetName val="Kibworth 6"/>
      <sheetName val="Bosworth XC"/>
      <sheetName val="Stilton 7"/>
      <sheetName val="Grace Dieu X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D2" t="str">
            <v>Full Name</v>
          </cell>
          <cell r="E2" t="str">
            <v>Gender</v>
          </cell>
          <cell r="F2" t="str">
            <v>Points</v>
          </cell>
          <cell r="J2" t="str">
            <v>Full Name</v>
          </cell>
          <cell r="K2" t="str">
            <v>Gender</v>
          </cell>
          <cell r="L2" t="str">
            <v>Points</v>
          </cell>
        </row>
        <row r="3">
          <cell r="D3" t="str">
            <v>HALCARZ, Abby</v>
          </cell>
          <cell r="E3" t="str">
            <v>F</v>
          </cell>
          <cell r="F3">
            <v>30</v>
          </cell>
          <cell r="J3" t="str">
            <v>BURGWIN, Alastair</v>
          </cell>
          <cell r="K3" t="str">
            <v>M</v>
          </cell>
          <cell r="L3">
            <v>30</v>
          </cell>
        </row>
        <row r="4">
          <cell r="D4" t="str">
            <v>ENION, Ruth</v>
          </cell>
          <cell r="E4" t="str">
            <v>F</v>
          </cell>
          <cell r="F4">
            <v>29</v>
          </cell>
          <cell r="J4" t="str">
            <v>POTTER, Tom</v>
          </cell>
          <cell r="K4" t="str">
            <v>M</v>
          </cell>
          <cell r="L4">
            <v>29</v>
          </cell>
        </row>
        <row r="5">
          <cell r="D5" t="str">
            <v>PARTRIDGE, Emily</v>
          </cell>
          <cell r="E5" t="str">
            <v>F</v>
          </cell>
          <cell r="F5">
            <v>28</v>
          </cell>
          <cell r="J5" t="str">
            <v>PARKER, Mark</v>
          </cell>
          <cell r="K5" t="str">
            <v>M</v>
          </cell>
          <cell r="L5">
            <v>28</v>
          </cell>
        </row>
        <row r="6">
          <cell r="D6" t="str">
            <v>WIDEMAN, Emily</v>
          </cell>
          <cell r="E6" t="str">
            <v>F</v>
          </cell>
          <cell r="F6">
            <v>27</v>
          </cell>
          <cell r="J6" t="str">
            <v>COULTON, Shaun</v>
          </cell>
          <cell r="K6" t="str">
            <v>M</v>
          </cell>
          <cell r="L6">
            <v>27</v>
          </cell>
        </row>
        <row r="7">
          <cell r="D7" t="str">
            <v>COOPER, Sophie</v>
          </cell>
          <cell r="E7" t="str">
            <v>F</v>
          </cell>
          <cell r="F7">
            <v>26</v>
          </cell>
          <cell r="J7" t="str">
            <v>SIDANI, Ramzi</v>
          </cell>
          <cell r="K7" t="str">
            <v>M</v>
          </cell>
          <cell r="L7">
            <v>26</v>
          </cell>
        </row>
        <row r="8">
          <cell r="D8" t="str">
            <v>JEFFERY, Helen</v>
          </cell>
          <cell r="E8" t="str">
            <v>F</v>
          </cell>
          <cell r="F8">
            <v>25</v>
          </cell>
          <cell r="J8" t="str">
            <v>WIDEMAN, Karl</v>
          </cell>
          <cell r="K8" t="str">
            <v>M</v>
          </cell>
          <cell r="L8">
            <v>25</v>
          </cell>
        </row>
        <row r="9">
          <cell r="D9" t="str">
            <v>BETTS, Fiona</v>
          </cell>
          <cell r="E9" t="str">
            <v>F</v>
          </cell>
          <cell r="F9">
            <v>24</v>
          </cell>
          <cell r="J9" t="str">
            <v>ROWLES, Nick</v>
          </cell>
          <cell r="K9" t="str">
            <v>M</v>
          </cell>
          <cell r="L9">
            <v>24</v>
          </cell>
        </row>
        <row r="10">
          <cell r="D10" t="str">
            <v>TAYLOR, Julie</v>
          </cell>
          <cell r="E10" t="str">
            <v>F</v>
          </cell>
          <cell r="F10">
            <v>23</v>
          </cell>
          <cell r="J10" t="str">
            <v>ROWLES, Oli</v>
          </cell>
          <cell r="K10" t="str">
            <v>M</v>
          </cell>
          <cell r="L10">
            <v>23</v>
          </cell>
        </row>
        <row r="11">
          <cell r="D11" t="str">
            <v>TRICKETT, Andrea</v>
          </cell>
          <cell r="E11" t="str">
            <v>F</v>
          </cell>
          <cell r="F11">
            <v>22</v>
          </cell>
          <cell r="J11" t="str">
            <v>THURBURN-HUELIN, Chris</v>
          </cell>
          <cell r="K11" t="str">
            <v>M</v>
          </cell>
          <cell r="L11">
            <v>22</v>
          </cell>
        </row>
        <row r="12">
          <cell r="D12" t="str">
            <v>BENNION, Nancy</v>
          </cell>
          <cell r="E12" t="str">
            <v>F</v>
          </cell>
          <cell r="F12">
            <v>21</v>
          </cell>
          <cell r="J12" t="str">
            <v>HINDS, Craig</v>
          </cell>
          <cell r="K12" t="str">
            <v>M</v>
          </cell>
          <cell r="L12">
            <v>21</v>
          </cell>
        </row>
        <row r="13">
          <cell r="D13" t="str">
            <v>TAIT, Susan</v>
          </cell>
          <cell r="E13" t="str">
            <v>F</v>
          </cell>
          <cell r="F13">
            <v>20</v>
          </cell>
          <cell r="J13" t="str">
            <v>WOODS, Paul</v>
          </cell>
          <cell r="K13" t="str">
            <v>M</v>
          </cell>
          <cell r="L13">
            <v>20</v>
          </cell>
        </row>
        <row r="14">
          <cell r="D14" t="str">
            <v>HOPE, Laura</v>
          </cell>
          <cell r="E14" t="str">
            <v>F</v>
          </cell>
          <cell r="F14">
            <v>19</v>
          </cell>
          <cell r="J14" t="str">
            <v>MAZUR, Pav</v>
          </cell>
          <cell r="K14" t="str">
            <v>M</v>
          </cell>
          <cell r="L14">
            <v>19</v>
          </cell>
        </row>
        <row r="15">
          <cell r="D15" t="str">
            <v>MEADOWS-EVANS, Tor</v>
          </cell>
          <cell r="E15" t="str">
            <v>F</v>
          </cell>
          <cell r="F15">
            <v>18</v>
          </cell>
          <cell r="J15" t="str">
            <v>STANLEY, Andrew</v>
          </cell>
          <cell r="K15" t="str">
            <v>M</v>
          </cell>
          <cell r="L15">
            <v>18</v>
          </cell>
        </row>
        <row r="16">
          <cell r="D16" t="str">
            <v>LAWLESS, Sandra</v>
          </cell>
          <cell r="E16" t="str">
            <v>F</v>
          </cell>
          <cell r="F16">
            <v>17</v>
          </cell>
          <cell r="J16" t="str">
            <v>COX, James</v>
          </cell>
          <cell r="K16" t="str">
            <v>M</v>
          </cell>
          <cell r="L16">
            <v>17</v>
          </cell>
        </row>
        <row r="17">
          <cell r="D17" t="str">
            <v>OSBORNE, Carolyn</v>
          </cell>
          <cell r="E17" t="str">
            <v>F</v>
          </cell>
          <cell r="F17">
            <v>16</v>
          </cell>
          <cell r="J17" t="str">
            <v>BOTTRILL, Andrew</v>
          </cell>
          <cell r="K17" t="str">
            <v>M</v>
          </cell>
          <cell r="L17">
            <v>16</v>
          </cell>
        </row>
        <row r="18">
          <cell r="D18" t="str">
            <v>HALL, Lisa</v>
          </cell>
          <cell r="E18" t="str">
            <v>F</v>
          </cell>
          <cell r="F18">
            <v>15</v>
          </cell>
          <cell r="J18" t="str">
            <v>BLAND, Damon</v>
          </cell>
          <cell r="K18" t="str">
            <v>M</v>
          </cell>
          <cell r="L18">
            <v>15</v>
          </cell>
        </row>
        <row r="19">
          <cell r="D19" t="str">
            <v>SHAW, Gemma</v>
          </cell>
          <cell r="E19" t="str">
            <v>F</v>
          </cell>
          <cell r="F19">
            <v>14</v>
          </cell>
          <cell r="J19" t="str">
            <v>HORN, Patrick</v>
          </cell>
          <cell r="K19" t="str">
            <v>M</v>
          </cell>
          <cell r="L19">
            <v>14</v>
          </cell>
        </row>
        <row r="20">
          <cell r="D20" t="str">
            <v>THOMPSON, Rachel</v>
          </cell>
          <cell r="E20" t="str">
            <v>F</v>
          </cell>
          <cell r="F20">
            <v>13</v>
          </cell>
          <cell r="J20" t="str">
            <v>HOPE, Rich</v>
          </cell>
          <cell r="K20" t="str">
            <v>M</v>
          </cell>
          <cell r="L20">
            <v>13</v>
          </cell>
        </row>
        <row r="21">
          <cell r="D21" t="str">
            <v>ASHTON, Mindy</v>
          </cell>
          <cell r="E21" t="str">
            <v>F</v>
          </cell>
          <cell r="F21">
            <v>12</v>
          </cell>
          <cell r="J21" t="str">
            <v>BRADFORD, Mark</v>
          </cell>
          <cell r="K21" t="str">
            <v>M</v>
          </cell>
          <cell r="L21">
            <v>12</v>
          </cell>
        </row>
        <row r="22">
          <cell r="D22" t="str">
            <v>ALLSOP, Lucy</v>
          </cell>
          <cell r="E22" t="str">
            <v>F</v>
          </cell>
          <cell r="F22">
            <v>11</v>
          </cell>
          <cell r="J22" t="str">
            <v>OSBORNE, Chris</v>
          </cell>
          <cell r="K22" t="str">
            <v>M</v>
          </cell>
          <cell r="L22">
            <v>11</v>
          </cell>
        </row>
        <row r="23">
          <cell r="D23" t="str">
            <v>FINN, Helen</v>
          </cell>
          <cell r="E23" t="str">
            <v>F</v>
          </cell>
          <cell r="F23">
            <v>10</v>
          </cell>
          <cell r="J23" t="str">
            <v>ADAMS, Neil</v>
          </cell>
          <cell r="K23" t="str">
            <v>M</v>
          </cell>
          <cell r="L23">
            <v>10</v>
          </cell>
        </row>
        <row r="24">
          <cell r="D24" t="str">
            <v>RIDLEY, Christine</v>
          </cell>
          <cell r="E24" t="str">
            <v>F</v>
          </cell>
          <cell r="F24">
            <v>9</v>
          </cell>
          <cell r="J24" t="str">
            <v>JOYCE, Matthew</v>
          </cell>
          <cell r="K24" t="str">
            <v>M</v>
          </cell>
          <cell r="L24">
            <v>9</v>
          </cell>
        </row>
        <row r="25">
          <cell r="D25" t="str">
            <v>DERBYSHIRE, Amy</v>
          </cell>
          <cell r="E25" t="str">
            <v>F</v>
          </cell>
          <cell r="F25">
            <v>8</v>
          </cell>
          <cell r="J25" t="str">
            <v>YEOMANS, Martin</v>
          </cell>
          <cell r="K25" t="str">
            <v>M</v>
          </cell>
          <cell r="L25">
            <v>8</v>
          </cell>
        </row>
        <row r="26">
          <cell r="D26" t="str">
            <v>MUNRO, Lynne</v>
          </cell>
          <cell r="E26" t="str">
            <v>F</v>
          </cell>
          <cell r="F26">
            <v>7</v>
          </cell>
          <cell r="J26" t="str">
            <v>DEVA, Mukesh</v>
          </cell>
          <cell r="K26" t="str">
            <v>M</v>
          </cell>
          <cell r="L26">
            <v>7</v>
          </cell>
        </row>
        <row r="27">
          <cell r="D27" t="str">
            <v>HOPE, Jenny</v>
          </cell>
          <cell r="E27" t="str">
            <v>F</v>
          </cell>
          <cell r="F27">
            <v>6</v>
          </cell>
          <cell r="J27" t="str">
            <v>BRIERS, Bob</v>
          </cell>
          <cell r="K27" t="str">
            <v>M</v>
          </cell>
          <cell r="L27">
            <v>6</v>
          </cell>
        </row>
        <row r="28">
          <cell r="D28" t="str">
            <v>SOUTHWART, Jessica</v>
          </cell>
          <cell r="E28" t="str">
            <v>F</v>
          </cell>
          <cell r="F28">
            <v>5</v>
          </cell>
          <cell r="J28" t="str">
            <v>MOORE, Tim</v>
          </cell>
          <cell r="K28" t="str">
            <v>M</v>
          </cell>
          <cell r="L28">
            <v>5</v>
          </cell>
        </row>
        <row r="29">
          <cell r="D29" t="str">
            <v>REINKE, Ilze</v>
          </cell>
          <cell r="E29" t="str">
            <v>F</v>
          </cell>
          <cell r="F29">
            <v>5</v>
          </cell>
          <cell r="J29" t="str">
            <v>AVERILLO, Paul</v>
          </cell>
          <cell r="K29" t="str">
            <v>M</v>
          </cell>
          <cell r="L29">
            <v>5</v>
          </cell>
        </row>
        <row r="30">
          <cell r="D30" t="str">
            <v>BRANDON, Helen</v>
          </cell>
          <cell r="E30" t="str">
            <v>F</v>
          </cell>
          <cell r="F30">
            <v>5</v>
          </cell>
        </row>
        <row r="31">
          <cell r="D31" t="str">
            <v>HOULT, Sonia</v>
          </cell>
          <cell r="E31" t="str">
            <v>F</v>
          </cell>
          <cell r="F31">
            <v>5</v>
          </cell>
        </row>
        <row r="32">
          <cell r="D32" t="str">
            <v>MILLER, Marie</v>
          </cell>
          <cell r="E32" t="str">
            <v>F</v>
          </cell>
          <cell r="F32">
            <v>5</v>
          </cell>
        </row>
        <row r="33">
          <cell r="D33" t="str">
            <v>MOORE, Michelle</v>
          </cell>
          <cell r="E33" t="str">
            <v>F</v>
          </cell>
          <cell r="F33">
            <v>5</v>
          </cell>
        </row>
        <row r="34">
          <cell r="D34" t="str">
            <v>GOSLING, Kay</v>
          </cell>
          <cell r="E34" t="str">
            <v>F</v>
          </cell>
          <cell r="F34">
            <v>5</v>
          </cell>
        </row>
        <row r="35">
          <cell r="D35" t="str">
            <v>HENFREY, Julie</v>
          </cell>
          <cell r="E35" t="str">
            <v>F</v>
          </cell>
          <cell r="F35">
            <v>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J2" t="str">
            <v>Full Name</v>
          </cell>
          <cell r="K2" t="str">
            <v>Category</v>
          </cell>
          <cell r="L2" t="str">
            <v>Points</v>
          </cell>
        </row>
        <row r="3">
          <cell r="J3" t="str">
            <v>SIDANI, Ramzi</v>
          </cell>
          <cell r="K3" t="str">
            <v>M</v>
          </cell>
          <cell r="L3">
            <v>30</v>
          </cell>
        </row>
        <row r="4">
          <cell r="J4" t="str">
            <v>WIDEMAN, Karl</v>
          </cell>
          <cell r="K4" t="str">
            <v>M</v>
          </cell>
          <cell r="L4">
            <v>29</v>
          </cell>
        </row>
        <row r="5">
          <cell r="J5" t="str">
            <v>PARKER, Mark</v>
          </cell>
          <cell r="K5" t="str">
            <v>M</v>
          </cell>
          <cell r="L5">
            <v>28</v>
          </cell>
        </row>
        <row r="6">
          <cell r="J6" t="str">
            <v>ROWLES, Nick</v>
          </cell>
          <cell r="K6" t="str">
            <v>M</v>
          </cell>
          <cell r="L6">
            <v>27</v>
          </cell>
        </row>
        <row r="7">
          <cell r="J7" t="str">
            <v>EIVORS, Gerard</v>
          </cell>
          <cell r="K7" t="str">
            <v>M</v>
          </cell>
          <cell r="L7">
            <v>26</v>
          </cell>
        </row>
        <row r="8">
          <cell r="J8" t="str">
            <v>BURGWIN, Alastair</v>
          </cell>
          <cell r="K8" t="str">
            <v>M</v>
          </cell>
          <cell r="L8">
            <v>25</v>
          </cell>
        </row>
        <row r="9">
          <cell r="J9" t="str">
            <v>STEVENSON, Phil</v>
          </cell>
          <cell r="K9" t="str">
            <v>M</v>
          </cell>
          <cell r="L9">
            <v>24</v>
          </cell>
        </row>
        <row r="10">
          <cell r="J10" t="str">
            <v>BRADFORD, Mark</v>
          </cell>
          <cell r="K10" t="str">
            <v>M</v>
          </cell>
          <cell r="L10">
            <v>23</v>
          </cell>
        </row>
        <row r="11">
          <cell r="J11" t="str">
            <v>HOPE, Rich</v>
          </cell>
          <cell r="K11" t="str">
            <v>M</v>
          </cell>
          <cell r="L11">
            <v>22</v>
          </cell>
        </row>
        <row r="12">
          <cell r="J12" t="str">
            <v>BOTTRILL, Andrew</v>
          </cell>
          <cell r="K12" t="str">
            <v>M</v>
          </cell>
          <cell r="L12">
            <v>21</v>
          </cell>
        </row>
        <row r="13">
          <cell r="J13" t="str">
            <v>BLAND, Damon</v>
          </cell>
          <cell r="K13" t="str">
            <v>M</v>
          </cell>
          <cell r="L13">
            <v>20</v>
          </cell>
        </row>
        <row r="14">
          <cell r="J14" t="str">
            <v>FINNEY, Chris</v>
          </cell>
          <cell r="K14" t="str">
            <v>M</v>
          </cell>
          <cell r="L14">
            <v>19</v>
          </cell>
        </row>
        <row r="15">
          <cell r="J15" t="str">
            <v>YEOMANS, Martin</v>
          </cell>
          <cell r="K15" t="str">
            <v>M</v>
          </cell>
          <cell r="L15">
            <v>18</v>
          </cell>
        </row>
        <row r="16">
          <cell r="J16" t="str">
            <v>RAWLINGS, Julian</v>
          </cell>
          <cell r="K16" t="str">
            <v>M</v>
          </cell>
          <cell r="L16">
            <v>17</v>
          </cell>
        </row>
        <row r="17">
          <cell r="J17" t="str">
            <v>OSBORNE, Chris</v>
          </cell>
          <cell r="K17" t="str">
            <v>M</v>
          </cell>
          <cell r="L17">
            <v>16</v>
          </cell>
        </row>
        <row r="18">
          <cell r="J18" t="str">
            <v>WESTERN, Roger</v>
          </cell>
          <cell r="K18" t="str">
            <v>M</v>
          </cell>
          <cell r="L18">
            <v>15</v>
          </cell>
        </row>
        <row r="19">
          <cell r="J19" t="str">
            <v>EDWARDS, Alan</v>
          </cell>
          <cell r="K19" t="str">
            <v>M</v>
          </cell>
          <cell r="L19">
            <v>14</v>
          </cell>
        </row>
        <row r="20">
          <cell r="J20" t="str">
            <v>DEVA, Mukesh</v>
          </cell>
          <cell r="K20" t="str">
            <v>M</v>
          </cell>
          <cell r="L20">
            <v>13</v>
          </cell>
        </row>
        <row r="21">
          <cell r="J21" t="str">
            <v>BARON, Keith</v>
          </cell>
          <cell r="K21" t="str">
            <v>M</v>
          </cell>
          <cell r="L21">
            <v>12</v>
          </cell>
        </row>
      </sheetData>
      <sheetData sheetId="29"/>
      <sheetData sheetId="3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cy\Downloads\Grand%20Prix%202015.xls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cy\Downloads\Grand%20Prix%202016.xls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mily\Downloads\Grand%20Prix%202017%20(4)%20PAST%20EXAMPLE.xls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mily\Downloads\Grand%20Prix%202018%20-%20Final%20Standings.xls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mily\Downloads\Grand%20Prix%202018%20-%20Final%20Standings.xls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neywell" refreshedDate="42262.783419791667" createdVersion="1" refreshedVersion="3" recordCount="445" xr:uid="{00000000-000A-0000-FFFF-FFFF00000000}">
  <cacheSource type="worksheet">
    <worksheetSource ref="A1:J446" sheet="Data" r:id="rId2"/>
  </cacheSource>
  <cacheFields count="10">
    <cacheField name="Pos" numFmtId="0">
      <sharedItems containsSemiMixedTypes="0" containsDate="1" containsString="0" containsMixedTypes="1" minDate="1899-12-31T00:25:04" maxDate="1900-01-05T18:12:04"/>
    </cacheField>
    <cacheField name="Time" numFmtId="0">
      <sharedItems containsDate="1" containsMixedTypes="1" minDate="1899-12-30T00:11:36" maxDate="1899-12-30T02:01:43"/>
    </cacheField>
    <cacheField name="Pace" numFmtId="0">
      <sharedItems/>
    </cacheField>
    <cacheField name="Full Name" numFmtId="0">
      <sharedItems count="111">
        <s v="SIDANI, Ramzi"/>
        <s v="STEVENSON, Phil"/>
        <s v="ROBINSON, Charles"/>
        <s v="FLOWERS, Osian"/>
        <s v="ROWLES, Nick"/>
        <s v="LINDLEY, Andy"/>
        <s v="YEOMANS, Martin"/>
        <s v="COX, James"/>
        <s v="BELL, Karen"/>
        <s v="DEAR, Rosie"/>
        <s v="ALLERY, Dave"/>
        <s v="RUNDELL, Steve"/>
        <s v="BLAND, Damon"/>
        <s v="RAWLINGS, Julian"/>
        <s v="EDWARDS, Alan"/>
        <s v="WRIGHT, Kev"/>
        <s v="WHITE, Bob"/>
        <s v="GREEN, Jason"/>
        <s v="SMITH, Victoria"/>
        <s v="SANDERS, Kevin"/>
        <s v="TALBOTT, Teresa"/>
        <s v="HARTLAND, Karen"/>
        <s v="STURLA, Allie"/>
        <s v="MCPHERSON, Trish"/>
        <s v="HORN, Helen"/>
        <s v="JONES, Bev"/>
        <s v="MALONE, Sarah"/>
        <s v="ALLSOP, Lucy"/>
        <s v="SWAN, Heather"/>
        <s v="TOWLE, Grania"/>
        <s v="LEWIS, John"/>
        <s v="POOLE, Katie"/>
        <s v="HENFREY, Julie"/>
        <s v="TERRY, Simon"/>
        <s v="MORSE, Dave"/>
        <s v="JOHNSON, Laura"/>
        <s v="FINNEY, Chris"/>
        <s v="BRADBURY, Amanda"/>
        <s v="OSBORNE, Carolyn"/>
        <s v="MCKEAN, Fiona"/>
        <s v="WILLIAMS, Jackie"/>
        <s v="EDWARDS, Karen"/>
        <s v="DANVERS, Maureen"/>
        <s v="BROOKE, Catherine"/>
        <s v="FOWELL, Clare"/>
        <s v="LEE-SMITH, Nick"/>
        <s v="JEYES, Andrew"/>
        <s v="BEBBINGTON, Richard"/>
        <s v="BLEWITT-JENKINS, Julia"/>
        <s v="ROWSE, Martin"/>
        <s v="BRADLEY, Catherine"/>
        <s v="SAVILL, Karl"/>
        <s v="PERKINS, Natasha"/>
        <s v="WHEELER, Angela"/>
        <s v="BEBBINGTON, Angela"/>
        <s v="FINNEY, Kelly"/>
        <s v="QUICK, Natasha"/>
        <s v="POLE, Andy"/>
        <s v="WRIGHT, Will"/>
        <s v="RUDIN, Hayley"/>
        <s v="BOLTON, Ian"/>
        <s v="MAZUR, Pav"/>
        <s v="CUBITT, James"/>
        <s v="LUPTON, Amy"/>
        <s v="STANTON, Shane"/>
        <s v="SMITH, Jennifer"/>
        <s v="JEYES, Sally"/>
        <s v="SHEPHERD, Judith"/>
        <s v="JACKSON, Donna"/>
        <s v="RIDLEY, Christine"/>
        <s v="GRIFFITHS, Tracey"/>
        <s v="HONEYSETT, Lisa"/>
        <s v="SPEIRS, Fiona"/>
        <s v="HALLAM, Becca"/>
        <s v="MORTIMER, Ian"/>
        <s v="GRAVES, Laura"/>
        <s v="EIVORS, Gerard"/>
        <s v="JOYCE, Matthew"/>
        <s v="BEAVEN, Roger"/>
        <s v="ENION, Ruth"/>
        <s v="TROTT, Michael"/>
        <s v="EYDMAN, Mark"/>
        <s v="REDMOND, Ingrid"/>
        <s v="SMITH, Gabby"/>
        <s v="NEWBERY, Anne"/>
        <s v="KIRTLAND, Emma"/>
        <s v="TILBURY, Lindsay"/>
        <s v="HOPE, Jenny"/>
        <s v="GREEN, Ruth"/>
        <s v="PEARSON, Dawn"/>
        <s v="MORRISON, Alison"/>
        <s v="THUROGOOD, Helen"/>
        <s v="MARTIN, Richard"/>
        <s v="HOBBS, Dave"/>
        <s v="CHAMBERS, Alistair"/>
        <s v="POWELL, Tracey"/>
        <s v="ALLERY, Zoe"/>
        <s v="STARKIE, Emily"/>
        <s v="EDLIN, Judy"/>
        <s v="RANDALL, Rebecca"/>
        <s v="SMITH, Kaytee"/>
        <s v="BROWN, Maxine"/>
        <s v="SIMMONS, Helen"/>
        <s v="BROWN, Kevin"/>
        <s v="ROBERTS, Harriet"/>
        <s v="ROBERTS, Lucy"/>
        <s v="SANGANEE, Sarah"/>
        <s v="STURLA, Tim"/>
        <s v="REVILL, Lynda" u="1"/>
        <s v="SMITH, Helen" u="1"/>
        <s v="SWAN, Michael" u="1"/>
      </sharedItems>
    </cacheField>
    <cacheField name="Gender Pos" numFmtId="0">
      <sharedItems count="2">
        <s v="M"/>
        <s v="F"/>
      </sharedItems>
    </cacheField>
    <cacheField name="Position" numFmtId="0">
      <sharedItems containsBlank="1" containsMixedTypes="1" containsNumber="1" containsInteger="1" minValue="-321" maxValue="-6"/>
    </cacheField>
    <cacheField name="Running Club" numFmtId="0">
      <sharedItems/>
    </cacheField>
    <cacheField name="Cat" numFmtId="0">
      <sharedItems containsBlank="1"/>
    </cacheField>
    <cacheField name="Points" numFmtId="0">
      <sharedItems containsSemiMixedTypes="0" containsString="0" containsNumber="1" containsInteger="1" minValue="5" maxValue="30"/>
    </cacheField>
    <cacheField name="Race" numFmtId="0">
      <sharedItems count="16">
        <s v="Holly Hayes"/>
        <s v="Kibworth"/>
        <s v="Desford"/>
        <s v="Conkers"/>
        <s v="Uttoxeter"/>
        <s v="Burton"/>
        <s v="West End"/>
        <s v="Swithland"/>
        <s v="Washlands"/>
        <s v="Prestwold"/>
        <s v="Gate Gallop"/>
        <s v="Hungarton"/>
        <s v="Worthington"/>
        <s v="Huncote"/>
        <s v="John Fraser"/>
        <s v="Belveder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neywell" refreshedDate="42632.65408310185" createdVersion="1" refreshedVersion="3" recordCount="498" upgradeOnRefresh="1" xr:uid="{00000000-000A-0000-FFFF-FFFF01000000}">
  <cacheSource type="worksheet">
    <worksheetSource ref="A1:J550" sheet="Data" r:id="rId2"/>
  </cacheSource>
  <cacheFields count="10">
    <cacheField name="Pos" numFmtId="0">
      <sharedItems containsString="0" containsBlank="1" containsNumber="1" containsInteger="1" minValue="3" maxValue="654"/>
    </cacheField>
    <cacheField name="Time" numFmtId="0">
      <sharedItems containsNonDate="0" containsDate="1" containsString="0" containsBlank="1" minDate="1899-12-30T00:11:02" maxDate="1899-12-30T02:14:42"/>
    </cacheField>
    <cacheField name="Pace" numFmtId="0">
      <sharedItems containsBlank="1"/>
    </cacheField>
    <cacheField name="Full Name" numFmtId="0">
      <sharedItems containsBlank="1" count="113">
        <s v="HINDS, Craig"/>
        <s v="FLOWERS, Osian"/>
        <s v="ARMSTRONG, Ellie"/>
        <s v="FREEMAN, Matt"/>
        <s v="PARKER, Mark"/>
        <s v="JEYES, Andrew"/>
        <s v="TIPPER, Faith"/>
        <s v="WIDEMAN, Emily"/>
        <s v="STEVENSON, Ingrid"/>
        <s v="ROWSE, Martin"/>
        <s v="EYDMAN, Mark"/>
        <s v="SMITH, Victoria"/>
        <s v="BRADBURY, Amanda"/>
        <s v="BELL, Karen"/>
        <s v="BRADLEY, Catherine"/>
        <s v="TALBOTT, Teresa"/>
        <s v="OSBORNE, Carolyn"/>
        <s v="PARTRIDGE, Emily"/>
        <s v="BARON, Keith"/>
        <s v="JEYES, Sally"/>
        <s v="MCPHERSON, Trish"/>
        <s v="GREEN, Ruth"/>
        <s v="COOPER, Sophie"/>
        <s v="SWAN, Heather"/>
        <s v="HORN, Helen"/>
        <s v="TOWLE, Grania"/>
        <s v="BOLTON, Ian"/>
        <s v="ROWLES, Nick"/>
        <s v="CUBITT, James"/>
        <s v="YEOMANS, Martin"/>
        <s v="BLAND, Damon"/>
        <s v="LINDLEY, Andy"/>
        <s v="STANTON, Shane"/>
        <s v="ENION, Ruth"/>
        <s v="MALONE, Sarah"/>
        <s v="NEWBERY, Anne"/>
        <s v="WILKINSON, Rebecca"/>
        <s v="THUROGOOD, Helen"/>
        <s v="BETTERIDGE, Chrissy"/>
        <s v="BRIERLEY, Francesca"/>
        <s v="HENFREY, Julie"/>
        <s v="HOULT, Sonia"/>
        <s v="BARNES, Louis"/>
        <s v="JOYCE, Matthew"/>
        <s v="EDWARDS, Alan"/>
        <s v="WRIGHT, Kev"/>
        <s v="HARTLAND, Karen"/>
        <s v="RIDLEY, Christine"/>
        <s v="EDWARDS, Karen"/>
        <s v="LAWLESS, Sandra"/>
        <s v="MCKEAN, Fiona"/>
        <s v="O'HAGAN, Kerry"/>
        <s v="WHEELER, Angela"/>
        <s v="ALLSOP, Lucy"/>
        <s v="EIVORS, Gerard"/>
        <s v="STEVENSON, Phil"/>
        <s v="COX, James"/>
        <s v="BROWN, Kevin"/>
        <s v="STURLA, Tim"/>
        <s v="DEAR, Rosie"/>
        <s v="TERRY, Sarah"/>
        <s v="RAWLINGS, Julian"/>
        <s v="TILBURY, Lindsay"/>
        <s v="FOWELL, Clare"/>
        <s v="KIRTLAND, Emma"/>
        <s v="COUSIN, Ruth"/>
        <s v="HALL, Simon"/>
        <s v="SIDANI, Ramzi"/>
        <s v="TERRY, Simon"/>
        <s v="GRAVES, Laura"/>
        <s v="HOPE, Jenny"/>
        <s v="ALLEN, Janet"/>
        <s v="BROWN, Maxine"/>
        <s v="MASSEY, Mhairi"/>
        <s v="POOLE, Katie"/>
        <s v="TRICKETT, Andrea"/>
        <s v="SMITH, Tom"/>
        <s v="REVILL, Lynda"/>
        <s v="SMITH, Helen"/>
        <s v="MILLINGTON-PIPE, Jez"/>
        <s v="Pleass, Matt"/>
        <s v="Rundell, Steve"/>
        <s v="Bebbington, Richard"/>
        <s v="Powell, Tracey"/>
        <s v="Knowles, Hannah"/>
        <s v="Collier, Laura"/>
        <s v="Bebbington, Angela"/>
        <s v="SWAN, Michael"/>
        <s v="BROCKLEHURST, Matt"/>
        <s v="DUMELOW, Matt"/>
        <s v="BURGWIN, Alastair"/>
        <s v="CHAMBERS, Alistair"/>
        <s v="MARTIN, Richard"/>
        <s v="HENRY, Sean"/>
        <s v="HORN, Patrick"/>
        <s v="MOORE, Tim"/>
        <s v="PEARSON, Dawn"/>
        <s v="PARISH, Suzanne"/>
        <s v="JOYCE, Janet"/>
        <s v="CONNELL, Jane"/>
        <s v="ARMSTRONG, Dean"/>
        <s v="HILL, Simon"/>
        <s v="MILLER, Marie"/>
        <s v="FINNEY, Chris"/>
        <s v="BROWN, Colin"/>
        <s v="TOON, Sam"/>
        <s v="WALKER, David"/>
        <s v="FINNEY, Kelly"/>
        <s v="HOBBS, Dave"/>
        <s v="GRAVES, Peter"/>
        <s v="BRANDON, Helen"/>
        <s v="POLE, Andy"/>
        <m/>
      </sharedItems>
    </cacheField>
    <cacheField name="Gender Pos" numFmtId="0">
      <sharedItems containsBlank="1" count="3">
        <s v="M"/>
        <s v="F"/>
        <m/>
      </sharedItems>
    </cacheField>
    <cacheField name="Position" numFmtId="0">
      <sharedItems containsString="0" containsBlank="1" containsNumber="1" containsInteger="1" minValue="-317" maxValue="-3"/>
    </cacheField>
    <cacheField name="Running Club" numFmtId="0">
      <sharedItems containsBlank="1"/>
    </cacheField>
    <cacheField name="Cat" numFmtId="0">
      <sharedItems containsBlank="1"/>
    </cacheField>
    <cacheField name="Points" numFmtId="0">
      <sharedItems containsString="0" containsBlank="1" containsNumber="1" containsInteger="1" minValue="3" maxValue="30"/>
    </cacheField>
    <cacheField name="Race" numFmtId="0">
      <sharedItems containsBlank="1" count="19">
        <s v="Ullesthrope XC"/>
        <s v="Stilton 7"/>
        <s v="Kibworth 6"/>
        <s v="Foremark XC"/>
        <s v="Desford 6"/>
        <s v="Run in the Forest"/>
        <s v="Uttoxeter Half"/>
        <s v="West End 8"/>
        <s v="Swithland 6"/>
        <s v="Gate Gallop"/>
        <s v="Washlands"/>
        <s v="Hungarton"/>
        <s v="Worthington"/>
        <s v="Joy Cann"/>
        <s v="Hermitage"/>
        <s v="Burton 10k"/>
        <s v="John Fraser"/>
        <s v="Tamworth 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il Stevenson" refreshedDate="43047.604034259261" createdVersion="1" refreshedVersion="3" recordCount="188" xr:uid="{00000000-000A-0000-FFFF-FFFF03000000}">
  <cacheSource type="worksheet">
    <worksheetSource ref="A1:J548" sheet="Data" r:id="rId2"/>
  </cacheSource>
  <cacheFields count="10">
    <cacheField name="Pos" numFmtId="0">
      <sharedItems containsString="0" containsBlank="1" containsNumber="1" containsInteger="1" minValue="6" maxValue="2451"/>
    </cacheField>
    <cacheField name="Time" numFmtId="0">
      <sharedItems containsNonDate="0" containsDate="1" containsString="0" containsBlank="1" minDate="1899-12-30T00:11:39" maxDate="1899-12-30T02:53:38"/>
    </cacheField>
    <cacheField name="Pace" numFmtId="0">
      <sharedItems containsBlank="1"/>
    </cacheField>
    <cacheField name="Full Name" numFmtId="0">
      <sharedItems containsBlank="1" count="140">
        <s v="SIDANI, Ramzi"/>
        <s v="PLEASS, Matt"/>
        <s v="HINDS, Craig"/>
        <s v="BROCKLEHURST, Matt"/>
        <s v="BURGWIN, Alastair"/>
        <s v="LINDLEY, Andy"/>
        <s v="HORN, Patrick"/>
        <s v="BRADFORD, Mark"/>
        <s v="DEAR, Rosie"/>
        <s v="ROWSE, Martin"/>
        <s v="BROWN, Kevin"/>
        <s v="HARTLAND, Karen"/>
        <s v="SMITH, Victoria"/>
        <s v="BLAND, Damon"/>
        <s v="GREEN, Ruth"/>
        <s v="ALLSOP, Lucy"/>
        <s v="MILLINGTON-PIPE, Jez"/>
        <s v="ARMSTRONG, Ellie"/>
        <s v="BARNES, Louis"/>
        <s v="SMITH, Tom"/>
        <s v="FOWELL, Clare"/>
        <s v="YEOMANS, Martin"/>
        <s v="BEBBINGTON, Richard"/>
        <s v="HOULT, Mark"/>
        <s v="OSBORNE, Carolyn"/>
        <s v="COUSIN, Ruth"/>
        <s v="GRAVES, Peter"/>
        <s v="BEBBINGTON, Angela"/>
        <s v="MALONE, Sarah"/>
        <s v="SMITH, Helen"/>
        <s v="HOPE, Jenny"/>
        <s v="TOWLE, Grania"/>
        <s v="BLAND, Jane"/>
        <s v="WITHLEY, Michelle"/>
        <s v="DANVERS, Maureen"/>
        <s v="GRAVES, Laura"/>
        <s v="HENFREY, Julie"/>
        <s v="MOORE, Michelle"/>
        <s v="PARKER, Mark"/>
        <s v="WIDEMAN, Karl"/>
        <s v="BOLTON, Ian"/>
        <s v="ROWLES, Nick"/>
        <s v="EIVORS, Gerard"/>
        <s v="STANLEY, Andrew"/>
        <s v="MARTIN, Richard"/>
        <s v="SMITH, Karl"/>
        <s v="WIDEMAN, Emily"/>
        <s v="JEYES, Andrew"/>
        <s v="TRZCINSKI, Chris"/>
        <s v="GREEN, Jason"/>
        <s v="POWELL, Tracey"/>
        <s v="HILL, Simon"/>
        <s v="BELL, Karen"/>
        <s v="MCDERMOTT, Lucy"/>
        <s v="TRICKETT, Andrea"/>
        <s v="MOORE, Tim"/>
        <s v="PARTRIDGE, Emily"/>
        <s v="STANTON, Shane"/>
        <s v="COOPER, Sophie"/>
        <s v="MEADOWS-EVANS, Tor"/>
        <s v="PARISH, Suzanne"/>
        <s v="DERBYSHIRE, Amy"/>
        <s v="FINN, Helen"/>
        <s v="LAWLESS, Sandra"/>
        <s v="CONCANNON, Marie"/>
        <s v="REINKE, Ilze"/>
        <s v="CONNELL, Jane"/>
        <s v="MILLER, Marie"/>
        <s v="RANDALL, Rebecca"/>
        <s v="STEVENSON, Phil"/>
        <s v="MCKEAN, Fiona"/>
        <s v="CHAMBERS, Alistair"/>
        <s v="FOX, Katie"/>
        <s v="BRANDON, Helen"/>
        <s v="WRIGHT, Kev"/>
        <s v="HOPE, Rich"/>
        <s v="ROBBINS, Hanna"/>
        <s v="FINNEY, Chris"/>
        <s v="TILBURY, Lindsay"/>
        <s v="SOUTHWART, Jessica"/>
        <s v="DUTTON, Alex"/>
        <s v="SWAN, Heather"/>
        <s v="BOTTRILL, Anderw"/>
        <s v="SPEIRS, Fiona"/>
        <s v="GOSLING, Kay"/>
        <s v="SHARMAN, Alicia"/>
        <m/>
        <s v="NEWBERY, Anne" u="1"/>
        <s v="POOLE, Katie" u="1"/>
        <s v="FLOWERS, Osian" u="1"/>
        <s v="COX, James" u="1"/>
        <s v="HENRY, Sean" u="1"/>
        <s v="TERRY, Sarah" u="1"/>
        <s v="O'HAGAN, Kerry" u="1"/>
        <s v="BARON, Keith" u="1"/>
        <s v="DUMELOW, Matt" u="1"/>
        <s v="BRADLEY, Catherine" u="1"/>
        <s v="TALBOTT, Teresa" u="1"/>
        <s v="EDWARDS, Alan" u="1"/>
        <s v="STEVENSON, Ingrid" u="1"/>
        <s v="BROWN, Colin" u="1"/>
        <s v="ARMSTRONG, Dean" u="1"/>
        <s v="STURLA, Tim" u="1"/>
        <s v="JEYES, Sally" u="1"/>
        <s v="REVILL, Lynda" u="1"/>
        <s v="MASSEY, Mhairi" u="1"/>
        <s v="JOYCE, Matthew" u="1"/>
        <s v="RIDLEY, Christine" u="1"/>
        <s v="TIPPER, Faith" u="1"/>
        <s v="Collier, Laura" u="1"/>
        <s v="TERRY, Simon" u="1"/>
        <s v="HOBBS, Dave" u="1"/>
        <s v="PEARSON, Dawn" u="1"/>
        <s v="BRADBURY, Amanda" u="1"/>
        <s v="HORN, Helen" u="1"/>
        <s v="Rundell, Steve" u="1"/>
        <s v="BETTERIDGE, Chrissy" u="1"/>
        <s v="ENION, Ruth" u="1"/>
        <s v="HALL, Simon" u="1"/>
        <s v="SWAN, Michael" u="1"/>
        <s v="FINNEY, Kelly" u="1"/>
        <s v="RAWLINGS, Julian" u="1"/>
        <s v="BRIERLEY, Francesca" u="1"/>
        <s v="HOULT, Sonia" u="1"/>
        <s v="ALLEN, Janet" u="1"/>
        <s v="KIRTLAND, Emma" u="1"/>
        <s v="WALKER, David" u="1"/>
        <s v="POLE, Andy" u="1"/>
        <s v="EYDMAN, Mark" u="1"/>
        <s v="MCPHERSON, Trish" u="1"/>
        <s v="CUBITT, James" u="1"/>
        <s v="WILKINSON, Rebecca" u="1"/>
        <s v="WHEELER, Angela" u="1"/>
        <s v="EDWARDS, Karen" u="1"/>
        <s v="BROWN, Maxine" u="1"/>
        <s v="TOON, Sam" u="1"/>
        <s v="FREEMAN, Matt" u="1"/>
        <s v="Knowles, Hannah" u="1"/>
        <s v="THUROGOOD, Helen" u="1"/>
        <s v="JOYCE, Janet" u="1"/>
      </sharedItems>
    </cacheField>
    <cacheField name="Gender Pos" numFmtId="0">
      <sharedItems containsBlank="1" count="3">
        <s v="M"/>
        <s v="F"/>
        <m/>
      </sharedItems>
    </cacheField>
    <cacheField name="Position" numFmtId="0">
      <sharedItems containsString="0" containsBlank="1" containsNumber="1" containsInteger="1" minValue="-318" maxValue="-7"/>
    </cacheField>
    <cacheField name="Running Club" numFmtId="0">
      <sharedItems containsBlank="1"/>
    </cacheField>
    <cacheField name="Cat" numFmtId="0">
      <sharedItems containsBlank="1"/>
    </cacheField>
    <cacheField name="Points" numFmtId="0">
      <sharedItems containsString="0" containsBlank="1" containsNumber="1" containsInteger="1" minValue="1" maxValue="30"/>
    </cacheField>
    <cacheField name="Race" numFmtId="0">
      <sharedItems containsBlank="1" count="25">
        <s v="Uttoxeter"/>
        <s v="Swithland"/>
        <s v="Washlands"/>
        <s v="Hungarton"/>
        <s v="Tara Kinder"/>
        <s v="John Fraser"/>
        <s v="Burton 10k"/>
        <s v="Rodbaston 10k"/>
        <s v="Birchfield Poppy Run"/>
        <s v="Worksop Half"/>
        <m/>
        <s v="Foremark XC" u="1"/>
        <s v="Desford 6" u="1"/>
        <s v="Joy Cann" u="1"/>
        <s v="Uttoxeter Half" u="1"/>
        <s v="Swithland 6" u="1"/>
        <s v="Tamworth 5" u="1"/>
        <s v="Gate Gallop" u="1"/>
        <s v="Kibworth 6" u="1"/>
        <s v="Run in the Forest" u="1"/>
        <s v="West End 8" u="1"/>
        <s v="Hermitage" u="1"/>
        <s v="Ullesthrope XC" u="1"/>
        <s v="Worthington" u="1"/>
        <s v="Stilton 7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il Stevenson" refreshedDate="43047.604034259261" createdVersion="1" refreshedVersion="4" recordCount="188" xr:uid="{916D22E9-BEF0-4001-9C2A-B0DA08000D7A}">
  <cacheSource type="worksheet">
    <worksheetSource ref="A1:H548" sheet="All GP events" r:id="rId2"/>
  </cacheSource>
  <cacheFields count="10">
    <cacheField name="Pos" numFmtId="0">
      <sharedItems containsString="0" containsBlank="1" containsNumber="1" containsInteger="1" minValue="6" maxValue="2451"/>
    </cacheField>
    <cacheField name="Time" numFmtId="0">
      <sharedItems containsNonDate="0" containsDate="1" containsString="0" containsBlank="1" minDate="1899-12-30T00:11:39" maxDate="1899-12-30T02:53:38"/>
    </cacheField>
    <cacheField name="Pace" numFmtId="0">
      <sharedItems containsBlank="1"/>
    </cacheField>
    <cacheField name="Full Name" numFmtId="0">
      <sharedItems containsBlank="1" count="140">
        <s v="SIDANI, Ramzi"/>
        <s v="PLEASS, Matt"/>
        <s v="HINDS, Craig"/>
        <s v="BROCKLEHURST, Matt"/>
        <s v="BURGWIN, Alastair"/>
        <s v="LINDLEY, Andy"/>
        <s v="HORN, Patrick"/>
        <s v="BRADFORD, Mark"/>
        <s v="DEAR, Rosie"/>
        <s v="ROWSE, Martin"/>
        <s v="BROWN, Kevin"/>
        <s v="HARTLAND, Karen"/>
        <s v="SMITH, Victoria"/>
        <s v="BLAND, Damon"/>
        <s v="GREEN, Ruth"/>
        <s v="ALLSOP, Lucy"/>
        <s v="MILLINGTON-PIPE, Jez"/>
        <s v="ARMSTRONG, Ellie"/>
        <s v="BARNES, Louis"/>
        <s v="SMITH, Tom"/>
        <s v="FOWELL, Clare"/>
        <s v="YEOMANS, Martin"/>
        <s v="BEBBINGTON, Richard"/>
        <s v="HOULT, Mark"/>
        <s v="OSBORNE, Carolyn"/>
        <s v="COUSIN, Ruth"/>
        <s v="GRAVES, Peter"/>
        <s v="BEBBINGTON, Angela"/>
        <s v="MALONE, Sarah"/>
        <s v="SMITH, Helen"/>
        <s v="HOPE, Jenny"/>
        <s v="TOWLE, Grania"/>
        <s v="BLAND, Jane"/>
        <s v="WITHLEY, Michelle"/>
        <s v="DANVERS, Maureen"/>
        <s v="GRAVES, Laura"/>
        <s v="HENFREY, Julie"/>
        <s v="MOORE, Michelle"/>
        <s v="PARKER, Mark"/>
        <s v="WIDEMAN, Karl"/>
        <s v="BOLTON, Ian"/>
        <s v="ROWLES, Nick"/>
        <s v="EIVORS, Gerard"/>
        <s v="STANLEY, Andrew"/>
        <s v="MARTIN, Richard"/>
        <s v="SMITH, Karl"/>
        <s v="WIDEMAN, Emily"/>
        <s v="JEYES, Andrew"/>
        <s v="TRZCINSKI, Chris"/>
        <s v="GREEN, Jason"/>
        <s v="POWELL, Tracey"/>
        <s v="HILL, Simon"/>
        <s v="BELL, Karen"/>
        <s v="MCDERMOTT, Lucy"/>
        <s v="TRICKETT, Andrea"/>
        <s v="MOORE, Tim"/>
        <s v="PARTRIDGE, Emily"/>
        <s v="STANTON, Shane"/>
        <s v="COOPER, Sophie"/>
        <s v="MEADOWS-EVANS, Tor"/>
        <s v="PARISH, Suzanne"/>
        <s v="DERBYSHIRE, Amy"/>
        <s v="FINN, Helen"/>
        <s v="LAWLESS, Sandra"/>
        <s v="CONCANNON, Marie"/>
        <s v="REINKE, Ilze"/>
        <s v="CONNELL, Jane"/>
        <s v="MILLER, Marie"/>
        <s v="RANDALL, Rebecca"/>
        <s v="STEVENSON, Phil"/>
        <s v="MCKEAN, Fiona"/>
        <s v="CHAMBERS, Alistair"/>
        <s v="FOX, Katie"/>
        <s v="BRANDON, Helen"/>
        <s v="WRIGHT, Kev"/>
        <s v="HOPE, Rich"/>
        <s v="ROBBINS, Hanna"/>
        <s v="FINNEY, Chris"/>
        <s v="TILBURY, Lindsay"/>
        <s v="SOUTHWART, Jessica"/>
        <s v="DUTTON, Alex"/>
        <s v="SWAN, Heather"/>
        <s v="BOTTRILL, Anderw"/>
        <s v="SPEIRS, Fiona"/>
        <s v="GOSLING, Kay"/>
        <s v="SHARMAN, Alicia"/>
        <m/>
        <s v="NEWBERY, Anne" u="1"/>
        <s v="POOLE, Katie" u="1"/>
        <s v="FLOWERS, Osian" u="1"/>
        <s v="COX, James" u="1"/>
        <s v="HENRY, Sean" u="1"/>
        <s v="TERRY, Sarah" u="1"/>
        <s v="O'HAGAN, Kerry" u="1"/>
        <s v="BARON, Keith" u="1"/>
        <s v="DUMELOW, Matt" u="1"/>
        <s v="BRADLEY, Catherine" u="1"/>
        <s v="TALBOTT, Teresa" u="1"/>
        <s v="EDWARDS, Alan" u="1"/>
        <s v="STEVENSON, Ingrid" u="1"/>
        <s v="BROWN, Colin" u="1"/>
        <s v="ARMSTRONG, Dean" u="1"/>
        <s v="STURLA, Tim" u="1"/>
        <s v="JEYES, Sally" u="1"/>
        <s v="REVILL, Lynda" u="1"/>
        <s v="MASSEY, Mhairi" u="1"/>
        <s v="JOYCE, Matthew" u="1"/>
        <s v="RIDLEY, Christine" u="1"/>
        <s v="TIPPER, Faith" u="1"/>
        <s v="Collier, Laura" u="1"/>
        <s v="TERRY, Simon" u="1"/>
        <s v="HOBBS, Dave" u="1"/>
        <s v="PEARSON, Dawn" u="1"/>
        <s v="BRADBURY, Amanda" u="1"/>
        <s v="HORN, Helen" u="1"/>
        <s v="Rundell, Steve" u="1"/>
        <s v="BETTERIDGE, Chrissy" u="1"/>
        <s v="ENION, Ruth" u="1"/>
        <s v="HALL, Simon" u="1"/>
        <s v="SWAN, Michael" u="1"/>
        <s v="FINNEY, Kelly" u="1"/>
        <s v="RAWLINGS, Julian" u="1"/>
        <s v="BRIERLEY, Francesca" u="1"/>
        <s v="HOULT, Sonia" u="1"/>
        <s v="ALLEN, Janet" u="1"/>
        <s v="KIRTLAND, Emma" u="1"/>
        <s v="WALKER, David" u="1"/>
        <s v="POLE, Andy" u="1"/>
        <s v="EYDMAN, Mark" u="1"/>
        <s v="MCPHERSON, Trish" u="1"/>
        <s v="CUBITT, James" u="1"/>
        <s v="WILKINSON, Rebecca" u="1"/>
        <s v="WHEELER, Angela" u="1"/>
        <s v="EDWARDS, Karen" u="1"/>
        <s v="BROWN, Maxine" u="1"/>
        <s v="TOON, Sam" u="1"/>
        <s v="FREEMAN, Matt" u="1"/>
        <s v="Knowles, Hannah" u="1"/>
        <s v="THUROGOOD, Helen" u="1"/>
        <s v="JOYCE, Janet" u="1"/>
      </sharedItems>
    </cacheField>
    <cacheField name="Gender Pos" numFmtId="0">
      <sharedItems containsBlank="1" count="3">
        <s v="M"/>
        <s v="F"/>
        <m/>
      </sharedItems>
    </cacheField>
    <cacheField name="Position" numFmtId="0">
      <sharedItems containsString="0" containsBlank="1" containsNumber="1" containsInteger="1" minValue="-318" maxValue="-7"/>
    </cacheField>
    <cacheField name="Running Club" numFmtId="0">
      <sharedItems containsBlank="1"/>
    </cacheField>
    <cacheField name="Cat" numFmtId="0">
      <sharedItems containsBlank="1"/>
    </cacheField>
    <cacheField name="Points" numFmtId="0">
      <sharedItems containsString="0" containsBlank="1" containsNumber="1" containsInteger="1" minValue="1" maxValue="30"/>
    </cacheField>
    <cacheField name="Race" numFmtId="0">
      <sharedItems containsBlank="1" count="25">
        <s v="Uttoxeter"/>
        <s v="Swithland"/>
        <s v="Washlands"/>
        <s v="Hungarton"/>
        <s v="Tara Kinder"/>
        <s v="John Fraser"/>
        <s v="Burton 10k"/>
        <s v="Rodbaston 10k"/>
        <s v="Birchfield Poppy Run"/>
        <s v="Worksop Half"/>
        <m/>
        <s v="Foremark XC" u="1"/>
        <s v="Desford 6" u="1"/>
        <s v="Joy Cann" u="1"/>
        <s v="Uttoxeter Half" u="1"/>
        <s v="Swithland 6" u="1"/>
        <s v="Tamworth 5" u="1"/>
        <s v="Gate Gallop" u="1"/>
        <s v="Kibworth 6" u="1"/>
        <s v="Run in the Forest" u="1"/>
        <s v="West End 8" u="1"/>
        <s v="Hermitage" u="1"/>
        <s v="Ullesthrope XC" u="1"/>
        <s v="Worthington" u="1"/>
        <s v="Stilton 7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k" refreshedDate="43410.892283912035" createdVersion="1" refreshedVersion="3" recordCount="219" xr:uid="{B2F81147-B535-4BF5-AD7F-26E0A155773E}">
  <cacheSource type="worksheet">
    <worksheetSource ref="A1:G65536" sheet="All GP events" r:id="rId2"/>
  </cacheSource>
  <cacheFields count="7">
    <cacheField name="Pos" numFmtId="0">
      <sharedItems containsString="0" containsBlank="1" containsNumber="1" containsInteger="1" minValue="7" maxValue="667"/>
    </cacheField>
    <cacheField name="Time" numFmtId="0">
      <sharedItems containsNonDate="0" containsDate="1" containsString="0" containsBlank="1" minDate="1899-12-30T00:11:26" maxDate="1899-12-30T02:21:30"/>
    </cacheField>
    <cacheField name="Pace" numFmtId="0">
      <sharedItems containsBlank="1"/>
    </cacheField>
    <cacheField name="Full Name" numFmtId="0">
      <sharedItems containsBlank="1" count="102">
        <s v="MCDERMOTT, Lucy"/>
        <s v="WIDEMAN, Emily"/>
        <s v="BETTS, Fiona"/>
        <s v="COOPER, Sophie"/>
        <s v="SMITH, Victoria"/>
        <s v="TAYLOR, Julie"/>
        <s v="HARTLAND, Karen"/>
        <s v="ALLSOP, Lucy"/>
        <s v="MEADOWS-EVANS, Tor"/>
        <s v="FINN, Helen"/>
        <s v="JOYCE, Janet"/>
        <s v="HENFREY, Julie"/>
        <s v="COULTON, Shaun"/>
        <s v="HINDS, Craig"/>
        <s v="PLEASS, Matt"/>
        <s v="BROCKLEHURST, Matt"/>
        <s v="BURGWIN, Alastair"/>
        <s v="COX, James"/>
        <s v="STANLEY, Andrew"/>
        <s v="BRADFORD, Mark"/>
        <s v="BROWN, Kevin"/>
        <s v="HORN, Patrick"/>
        <s v="OSBORNE, Chris"/>
        <s v="MAZUR, Pav"/>
        <s v="COPE, Jordan"/>
        <s v="BLAND, Damon"/>
        <s v="SMITH, Karl"/>
        <s v="BEBBINGTON, Richard"/>
        <s v="JOYCE, Matthew"/>
        <s v="LAZ, Kevin"/>
        <s v="DEVA, Mukesh"/>
        <s v="TREVELYAN, Richard"/>
        <s v="BELL, Karen"/>
        <s v="TRICKETT, Andrea"/>
        <s v="LAWLESS, Sandra"/>
        <s v="TERRY, Sarah"/>
        <s v="PARISH, Suzanne"/>
        <s v="MALONE, Sarah"/>
        <s v="TAIT, Susan"/>
        <s v="OSBORNE, Carolyn"/>
        <s v="DERBYSHIRE, Amy"/>
        <s v="CONCANNON, Marie"/>
        <s v="BEBBINGTON, Angela"/>
        <s v="SHAW, Gemma"/>
        <s v="RIDLEY, Christine"/>
        <s v="HOPE, Laura"/>
        <s v="JEYES, Sally"/>
        <s v="SWAN, Heather"/>
        <s v="HOPE, Jenny"/>
        <s v="FINNEY, Kelly"/>
        <s v="MORRISON, Alison"/>
        <s v="MCKEAN, Fiona"/>
        <s v="SOUTHWART, Jessica"/>
        <s v="MILLER, Marie"/>
        <s v="BLAND, Jane"/>
        <s v="DENT, Niki"/>
        <s v="BRANDON, Helen"/>
        <s v="HARRIS, Kim"/>
        <s v="TOWLE, Grania"/>
        <s v="HOULT, Sonia"/>
        <s v="GOSLING, Kay"/>
        <s v="TURNER, Sophie"/>
        <s v="MOORE, Michelle"/>
        <s v="HEATH, Emily"/>
        <s v="WINTER, Miles"/>
        <s v="SIDANI, Ramzi"/>
        <s v="WIDEMAN, Karl"/>
        <s v="SMYTH, Adam"/>
        <s v="BOLTON, Ian"/>
        <s v="ROWLES, Nick"/>
        <s v="MARTIN, Richard"/>
        <s v="BARNES, Louis"/>
        <s v="THURBURN-HUELIN, Chris"/>
        <s v="TERRY, Simon"/>
        <s v="JONES, Andrew"/>
        <s v="CUBITT, James"/>
        <s v="ROWSE, Martin"/>
        <s v="HOPE, Rich"/>
        <s v="TRZCINSKI, Chris"/>
        <s v="FINNEY, Chris"/>
        <s v="JEYES, Andrew"/>
        <s v="BRIERS, Bob"/>
        <s v="MOORE, Tim"/>
        <s v="CHAMBERS, Alistair"/>
        <s v="PARKER, Mark"/>
        <s v="PARTRIDGE, Emily"/>
        <s v="BRIERS, Robert"/>
        <s v="HAMMOND, James"/>
        <s v="YEOMANS, Martin"/>
        <s v="MILLINGTON-PIPE, Jez"/>
        <s v="BRADBURY, Amanda"/>
        <s v="TALBOTT, Teresa"/>
        <s v="BRADSHAW, Jayne"/>
        <s v="MORRIS, Mandy"/>
        <s v="HOULT, Adam"/>
        <s v="EYDMAN, Mark"/>
        <s v="BOTTRILL, Andrew"/>
        <s v="RAWLINGS, Julian"/>
        <s v="LIMA, Pedro"/>
        <s v="TILBURY, Lindsay"/>
        <s v="MARIE, Carly"/>
        <m/>
      </sharedItems>
    </cacheField>
    <cacheField name="Gender Pos" numFmtId="0">
      <sharedItems containsBlank="1" count="3">
        <s v="F"/>
        <s v="M"/>
        <m/>
      </sharedItems>
    </cacheField>
    <cacheField name="Grand Prix Score" numFmtId="0">
      <sharedItems containsString="0" containsBlank="1" containsNumber="1" containsInteger="1" minValue="1" maxValue="30"/>
    </cacheField>
    <cacheField name="Race" numFmtId="0">
      <sharedItems containsBlank="1" count="9">
        <s v="Burton 10"/>
        <s v="Washlands"/>
        <s v="Colin Potter 10K"/>
        <s v="Badgers 10K"/>
        <s v="John Fraser 10"/>
        <s v="Leicester 10K"/>
        <s v="Tamworth 5"/>
        <s v="Launde Abbey XC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5">
  <r>
    <n v="28"/>
    <d v="1899-12-30T00:34:51"/>
    <s v="(07:06)"/>
    <x v="0"/>
    <x v="0"/>
    <n v="-28"/>
    <s v="Ivanhoe Runners"/>
    <s v="SM"/>
    <n v="30"/>
    <x v="0"/>
  </r>
  <r>
    <n v="60"/>
    <d v="1899-12-30T00:36:41"/>
    <s v="(07:29)"/>
    <x v="1"/>
    <x v="0"/>
    <n v="-60"/>
    <s v="Ivanhoe Runners"/>
    <s v="SM"/>
    <n v="29"/>
    <x v="0"/>
  </r>
  <r>
    <n v="69"/>
    <d v="1899-12-30T00:37:23"/>
    <s v="(07:37)"/>
    <x v="2"/>
    <x v="0"/>
    <n v="-69"/>
    <s v="Ivanhoe Runners"/>
    <s v="SM"/>
    <n v="28"/>
    <x v="0"/>
  </r>
  <r>
    <n v="75"/>
    <d v="1899-12-30T00:37:51"/>
    <s v="(07:43)"/>
    <x v="3"/>
    <x v="0"/>
    <n v="-74"/>
    <s v="Ivanhoe Runners"/>
    <s v="SM"/>
    <n v="27"/>
    <x v="0"/>
  </r>
  <r>
    <n v="76"/>
    <d v="1899-12-30T00:37:54"/>
    <s v="(07:44)"/>
    <x v="4"/>
    <x v="0"/>
    <n v="-75"/>
    <s v="Ivanhoe Runners"/>
    <s v="VM40"/>
    <n v="26"/>
    <x v="0"/>
  </r>
  <r>
    <n v="115"/>
    <d v="1899-12-30T00:39:57"/>
    <s v="(08:09)"/>
    <x v="5"/>
    <x v="0"/>
    <n v="-108"/>
    <s v="Ivanhoe Runners"/>
    <s v="VM45"/>
    <n v="25"/>
    <x v="0"/>
  </r>
  <r>
    <n v="126"/>
    <d v="1899-12-30T00:40:31"/>
    <s v="(08:16)"/>
    <x v="6"/>
    <x v="0"/>
    <n v="-116"/>
    <s v="Ivanhoe Runners"/>
    <s v="VM50"/>
    <n v="24"/>
    <x v="0"/>
  </r>
  <r>
    <n v="129"/>
    <d v="1899-12-30T00:40:41"/>
    <s v="(08:18)"/>
    <x v="7"/>
    <x v="0"/>
    <n v="-118"/>
    <s v="Ivanhoe Runners"/>
    <s v="SM"/>
    <n v="23"/>
    <x v="0"/>
  </r>
  <r>
    <n v="181"/>
    <d v="1899-12-30T00:43:35"/>
    <s v="(08:53)"/>
    <x v="8"/>
    <x v="1"/>
    <n v="-23"/>
    <s v="Ivanhoe Runners"/>
    <s v="VW45"/>
    <n v="30"/>
    <x v="0"/>
  </r>
  <r>
    <n v="182"/>
    <d v="1899-12-30T00:43:39"/>
    <s v="(08:54)"/>
    <x v="9"/>
    <x v="1"/>
    <n v="-24"/>
    <s v="Ivanhoe Runners"/>
    <s v="VW40"/>
    <n v="29"/>
    <x v="0"/>
  </r>
  <r>
    <n v="186"/>
    <d v="1899-12-30T00:43:45"/>
    <s v="(08:55)"/>
    <x v="10"/>
    <x v="0"/>
    <n v="-162"/>
    <s v="Ivanhoe Runners"/>
    <s v="VM45"/>
    <n v="22"/>
    <x v="0"/>
  </r>
  <r>
    <n v="207"/>
    <d v="1899-12-30T00:45:07"/>
    <s v="(09:12)"/>
    <x v="11"/>
    <x v="0"/>
    <n v="-176"/>
    <s v="Ivanhoe Runners"/>
    <s v="VM50"/>
    <n v="21"/>
    <x v="0"/>
  </r>
  <r>
    <n v="209"/>
    <d v="1899-12-30T00:45:23"/>
    <s v="(09:15)"/>
    <x v="12"/>
    <x v="0"/>
    <n v="-177"/>
    <s v="Ivanhoe Runners"/>
    <s v="VM45"/>
    <n v="20"/>
    <x v="0"/>
  </r>
  <r>
    <n v="227"/>
    <d v="1899-12-30T00:46:26"/>
    <s v="(09:28)"/>
    <x v="13"/>
    <x v="0"/>
    <n v="-189"/>
    <s v="Ivanhoe Runners"/>
    <s v="VM40"/>
    <n v="19"/>
    <x v="0"/>
  </r>
  <r>
    <n v="233"/>
    <d v="1899-12-30T00:46:47"/>
    <s v="(09:32)"/>
    <x v="14"/>
    <x v="0"/>
    <n v="-194"/>
    <s v="Ivanhoe Runners"/>
    <s v="VM40"/>
    <n v="18"/>
    <x v="0"/>
  </r>
  <r>
    <n v="234"/>
    <d v="1899-12-30T00:46:54"/>
    <s v="(09:34)"/>
    <x v="15"/>
    <x v="0"/>
    <n v="-195"/>
    <s v="Ivanhoe Runners"/>
    <s v="VM50"/>
    <n v="17"/>
    <x v="0"/>
  </r>
  <r>
    <n v="235"/>
    <d v="1899-12-30T00:46:57"/>
    <s v="(09:34)"/>
    <x v="16"/>
    <x v="0"/>
    <n v="-196"/>
    <s v="Ivanhoe Runners"/>
    <s v="VM55"/>
    <n v="16"/>
    <x v="0"/>
  </r>
  <r>
    <n v="237"/>
    <d v="1899-12-30T00:47:00"/>
    <s v="(09:35)"/>
    <x v="17"/>
    <x v="0"/>
    <n v="-198"/>
    <s v="Ivanhoe Runners"/>
    <s v="VM40"/>
    <n v="15"/>
    <x v="0"/>
  </r>
  <r>
    <n v="255"/>
    <d v="1899-12-30T00:47:54"/>
    <s v="(09:46)"/>
    <x v="18"/>
    <x v="1"/>
    <n v="-45"/>
    <s v="Ivanhoe Runners"/>
    <s v="VW40"/>
    <n v="28"/>
    <x v="0"/>
  </r>
  <r>
    <n v="288"/>
    <d v="1899-12-30T00:49:52"/>
    <s v="(10:10)"/>
    <x v="19"/>
    <x v="0"/>
    <n v="-229"/>
    <s v="Ivanhoe Runners"/>
    <s v="VM55"/>
    <n v="14"/>
    <x v="0"/>
  </r>
  <r>
    <n v="301"/>
    <d v="1899-12-30T00:50:41"/>
    <s v="(10:20)"/>
    <x v="20"/>
    <x v="1"/>
    <n v="-67"/>
    <s v="Ivanhoe Runners"/>
    <s v="VW40"/>
    <n v="27"/>
    <x v="0"/>
  </r>
  <r>
    <n v="303"/>
    <d v="1899-12-30T00:50:57"/>
    <s v="(10:23)"/>
    <x v="21"/>
    <x v="1"/>
    <n v="-69"/>
    <s v="Ivanhoe Runners"/>
    <s v="VW35"/>
    <n v="26"/>
    <x v="0"/>
  </r>
  <r>
    <n v="325"/>
    <d v="1899-12-30T00:53:16"/>
    <s v="(10:52)"/>
    <x v="22"/>
    <x v="1"/>
    <n v="-80"/>
    <s v="Ivanhoe Runners"/>
    <s v="VW35"/>
    <n v="25"/>
    <x v="0"/>
  </r>
  <r>
    <n v="348"/>
    <d v="1899-12-30T00:55:23"/>
    <s v="(11:18)"/>
    <x v="23"/>
    <x v="1"/>
    <n v="-95"/>
    <s v="Ivanhoe Runners"/>
    <s v="VW55"/>
    <n v="24"/>
    <x v="0"/>
  </r>
  <r>
    <n v="352"/>
    <d v="1899-12-30T00:56:09"/>
    <s v="(11:27)"/>
    <x v="24"/>
    <x v="1"/>
    <n v="-98"/>
    <s v="Ivanhoe Runners"/>
    <s v="VW45"/>
    <n v="23"/>
    <x v="0"/>
  </r>
  <r>
    <n v="353"/>
    <d v="1899-12-30T00:56:10"/>
    <s v="(11:27)"/>
    <x v="25"/>
    <x v="1"/>
    <n v="-99"/>
    <s v="Ivanhoe Runners"/>
    <s v="VW35"/>
    <n v="22"/>
    <x v="0"/>
  </r>
  <r>
    <n v="354"/>
    <d v="1899-12-30T00:56:11"/>
    <s v="(11:27)"/>
    <x v="26"/>
    <x v="1"/>
    <n v="-100"/>
    <s v="Ivanhoe Runners"/>
    <s v="VW40"/>
    <n v="21"/>
    <x v="0"/>
  </r>
  <r>
    <n v="355"/>
    <d v="1899-12-30T00:56:14"/>
    <s v="(11:28)"/>
    <x v="27"/>
    <x v="1"/>
    <n v="-101"/>
    <s v="Ivanhoe Runners"/>
    <s v="SW"/>
    <n v="20"/>
    <x v="0"/>
  </r>
  <r>
    <n v="356"/>
    <d v="1899-12-30T00:56:15"/>
    <s v="(11:28)"/>
    <x v="28"/>
    <x v="1"/>
    <n v="-102"/>
    <s v="Ivanhoe Runners"/>
    <s v="VW45"/>
    <n v="19"/>
    <x v="0"/>
  </r>
  <r>
    <n v="375"/>
    <d v="1899-12-30T00:58:04"/>
    <s v="(11:51)"/>
    <x v="29"/>
    <x v="1"/>
    <n v="-117"/>
    <s v="Ivanhoe Runners"/>
    <s v="VW35"/>
    <n v="18"/>
    <x v="0"/>
  </r>
  <r>
    <n v="384"/>
    <d v="1899-12-30T01:00:57"/>
    <s v="(12:26)"/>
    <x v="30"/>
    <x v="0"/>
    <n v="-263"/>
    <s v="Ivanhoe Runners"/>
    <s v="VM45"/>
    <n v="13"/>
    <x v="0"/>
  </r>
  <r>
    <n v="393"/>
    <d v="1899-12-30T01:03:54"/>
    <s v="(13:02)"/>
    <x v="31"/>
    <x v="1"/>
    <n v="-130"/>
    <s v="Ivanhoe Runners"/>
    <s v="SW"/>
    <n v="17"/>
    <x v="0"/>
  </r>
  <r>
    <n v="403"/>
    <d v="1899-12-30T01:14:30"/>
    <s v="(15:12)"/>
    <x v="32"/>
    <x v="1"/>
    <n v="-139"/>
    <s v="Ivanhoe Runners"/>
    <s v="VW40"/>
    <n v="16"/>
    <x v="0"/>
  </r>
  <r>
    <n v="46"/>
    <d v="1899-12-30T00:37:13"/>
    <s v="(06:12)"/>
    <x v="0"/>
    <x v="0"/>
    <n v="-46"/>
    <s v="Ivanhoe Runners"/>
    <s v="SM"/>
    <n v="30"/>
    <x v="1"/>
  </r>
  <r>
    <n v="115"/>
    <d v="1899-12-30T00:41:03"/>
    <s v="(06:50)"/>
    <x v="6"/>
    <x v="0"/>
    <n v="-111"/>
    <s v="Ivanhoe Runners"/>
    <s v="VM50"/>
    <n v="29"/>
    <x v="1"/>
  </r>
  <r>
    <n v="143"/>
    <d v="1899-12-30T00:41:52"/>
    <s v="(06:58)"/>
    <x v="33"/>
    <x v="0"/>
    <n v="-137"/>
    <s v="Ivanhoe Runners"/>
    <s v="SM"/>
    <n v="28"/>
    <x v="1"/>
  </r>
  <r>
    <n v="225"/>
    <d v="1899-12-30T00:45:49"/>
    <s v="(07:38)"/>
    <x v="34"/>
    <x v="0"/>
    <n v="-197"/>
    <s v="Ivanhoe Runners"/>
    <s v="VM50"/>
    <n v="27"/>
    <x v="1"/>
  </r>
  <r>
    <n v="235"/>
    <d v="1899-12-30T00:45:52"/>
    <s v="(07:38)"/>
    <x v="15"/>
    <x v="0"/>
    <n v="-202"/>
    <s v="Ivanhoe Runners"/>
    <s v="VM50"/>
    <n v="26"/>
    <x v="1"/>
  </r>
  <r>
    <n v="237"/>
    <d v="1899-12-30T00:45:55"/>
    <s v="(07:39)"/>
    <x v="12"/>
    <x v="0"/>
    <n v="-204"/>
    <s v="Ivanhoe Runners"/>
    <s v="VM45"/>
    <n v="25"/>
    <x v="1"/>
  </r>
  <r>
    <n v="239"/>
    <d v="1899-12-30T00:46:15"/>
    <s v="(07:42)"/>
    <x v="14"/>
    <x v="0"/>
    <n v="-205"/>
    <s v="Ivanhoe Runners"/>
    <s v="VM40"/>
    <n v="24"/>
    <x v="1"/>
  </r>
  <r>
    <n v="245"/>
    <d v="1899-12-30T00:46:47"/>
    <s v="(07:47)"/>
    <x v="35"/>
    <x v="1"/>
    <n v="-36"/>
    <s v="Ivanhoe Runners"/>
    <s v="SW"/>
    <n v="30"/>
    <x v="1"/>
  </r>
  <r>
    <n v="250"/>
    <d v="1899-12-30T00:46:42"/>
    <s v="(07:47)"/>
    <x v="17"/>
    <x v="0"/>
    <n v="-213"/>
    <s v="Ivanhoe Runners"/>
    <s v="VM40"/>
    <n v="23"/>
    <x v="1"/>
  </r>
  <r>
    <n v="258"/>
    <d v="1899-12-30T00:46:47"/>
    <s v="(07:47)"/>
    <x v="36"/>
    <x v="0"/>
    <n v="-219"/>
    <s v="Ivanhoe Runners"/>
    <s v="VM40"/>
    <n v="22"/>
    <x v="1"/>
  </r>
  <r>
    <n v="308"/>
    <d v="1899-12-30T00:49:08"/>
    <s v="(08:11)"/>
    <x v="37"/>
    <x v="1"/>
    <n v="-61"/>
    <s v="Ivanhoe Runners"/>
    <s v="VW40"/>
    <n v="29"/>
    <x v="1"/>
  </r>
  <r>
    <n v="317"/>
    <d v="1899-12-30T00:48:52"/>
    <s v="(08:08)"/>
    <x v="18"/>
    <x v="1"/>
    <n v="-66"/>
    <s v="Ivanhoe Runners"/>
    <s v="VW40"/>
    <n v="28"/>
    <x v="1"/>
  </r>
  <r>
    <n v="343"/>
    <d v="1899-12-30T00:50:35"/>
    <s v="(08:25)"/>
    <x v="38"/>
    <x v="1"/>
    <n v="-72"/>
    <s v="Ivanhoe Runners"/>
    <s v="VW50"/>
    <n v="27"/>
    <x v="1"/>
  </r>
  <r>
    <n v="390"/>
    <d v="1899-12-30T00:52:57"/>
    <s v="(08:49)"/>
    <x v="39"/>
    <x v="1"/>
    <n v="-100"/>
    <s v="Ivanhoe Runners"/>
    <s v="VW50"/>
    <n v="26"/>
    <x v="1"/>
  </r>
  <r>
    <n v="405"/>
    <d v="1899-12-30T00:54:06"/>
    <s v="(09:01)"/>
    <x v="22"/>
    <x v="1"/>
    <n v="-109"/>
    <s v="Ivanhoe Runners"/>
    <s v="VW35"/>
    <n v="25"/>
    <x v="1"/>
  </r>
  <r>
    <n v="416"/>
    <d v="1899-12-30T00:54:34"/>
    <s v="(09:05)"/>
    <x v="40"/>
    <x v="1"/>
    <n v="-116"/>
    <s v="Ivanhoe Runners"/>
    <s v="VW50"/>
    <n v="24"/>
    <x v="1"/>
  </r>
  <r>
    <n v="420"/>
    <d v="1899-12-30T00:54:54"/>
    <s v="(09:09)"/>
    <x v="41"/>
    <x v="1"/>
    <n v="-117"/>
    <s v="Ivanhoe Runners"/>
    <s v="VW50"/>
    <n v="23"/>
    <x v="1"/>
  </r>
  <r>
    <n v="429"/>
    <d v="1899-12-30T00:55:59"/>
    <s v="(09:19)"/>
    <x v="27"/>
    <x v="1"/>
    <n v="-125"/>
    <s v="Ivanhoe Runners"/>
    <s v="SW"/>
    <n v="22"/>
    <x v="1"/>
  </r>
  <r>
    <n v="455"/>
    <d v="1899-12-30T00:57:49"/>
    <s v="(09:38)"/>
    <x v="29"/>
    <x v="1"/>
    <n v="-143"/>
    <s v="Ivanhoe Runners"/>
    <s v="VW35"/>
    <n v="21"/>
    <x v="1"/>
  </r>
  <r>
    <n v="474"/>
    <d v="1899-12-30T01:01:00"/>
    <s v="(10:10)"/>
    <x v="42"/>
    <x v="1"/>
    <n v="-155"/>
    <s v="Ivanhoe Runners"/>
    <s v="VW50"/>
    <n v="20"/>
    <x v="1"/>
  </r>
  <r>
    <n v="483"/>
    <d v="1899-12-30T01:01:52"/>
    <s v="(10:18)"/>
    <x v="30"/>
    <x v="0"/>
    <n v="-321"/>
    <s v="Ivanhoe Runners"/>
    <s v="VM45"/>
    <n v="21"/>
    <x v="1"/>
  </r>
  <r>
    <n v="505"/>
    <d v="1899-12-30T01:11:50"/>
    <s v="(11:58)"/>
    <x v="43"/>
    <x v="1"/>
    <n v="-179"/>
    <s v="Ivanhoe Runners"/>
    <s v="VW45"/>
    <n v="19"/>
    <x v="1"/>
  </r>
  <r>
    <n v="508"/>
    <d v="1899-12-30T01:15:33"/>
    <s v="(12:35)"/>
    <x v="32"/>
    <x v="1"/>
    <n v="-182"/>
    <s v="Ivanhoe Runners"/>
    <s v="VW40"/>
    <n v="18"/>
    <x v="1"/>
  </r>
  <r>
    <d v="1899-12-30T00:36:34"/>
    <s v="(06:05)"/>
    <s v="SIDANI, Ramzi"/>
    <x v="0"/>
    <x v="0"/>
    <s v="Ivanhoe Runners"/>
    <s v="SM"/>
    <m/>
    <n v="30"/>
    <x v="2"/>
  </r>
  <r>
    <d v="1899-12-30T00:40:11"/>
    <s v="(06:41)"/>
    <s v="YEOMANS, Martin"/>
    <x v="6"/>
    <x v="0"/>
    <s v="Ivanhoe Runners"/>
    <s v="VM50"/>
    <s v="(00:19) "/>
    <n v="29"/>
    <x v="2"/>
  </r>
  <r>
    <d v="1899-12-30T00:40:59"/>
    <s v="(06:49)"/>
    <s v="FOWELL, Clare"/>
    <x v="44"/>
    <x v="1"/>
    <s v="Ivanhoe Runners"/>
    <s v="VW45"/>
    <m/>
    <n v="30"/>
    <x v="2"/>
  </r>
  <r>
    <d v="1899-12-30T00:41:17"/>
    <s v="(06:52)"/>
    <s v="TERRY, Simon"/>
    <x v="33"/>
    <x v="0"/>
    <s v="Ivanhoe Runners"/>
    <s v="SM"/>
    <m/>
    <n v="28"/>
    <x v="2"/>
  </r>
  <r>
    <d v="1899-12-30T00:42:00"/>
    <s v="(07:00)"/>
    <s v="LEE-SMITH, Nick"/>
    <x v="45"/>
    <x v="0"/>
    <s v="Ivanhoe Runners"/>
    <s v="VM40"/>
    <m/>
    <n v="27"/>
    <x v="2"/>
  </r>
  <r>
    <d v="1899-12-30T00:42:15"/>
    <s v="(07:02)"/>
    <s v="MORSE, Dave"/>
    <x v="34"/>
    <x v="0"/>
    <s v="Ivanhoe Runners"/>
    <s v="VM50"/>
    <m/>
    <n v="26"/>
    <x v="2"/>
  </r>
  <r>
    <d v="1899-12-30T00:43:00"/>
    <s v="(07:10)"/>
    <s v="JEYES, Andrew"/>
    <x v="46"/>
    <x v="0"/>
    <s v="Ivanhoe Runners"/>
    <s v="VM65"/>
    <m/>
    <n v="25"/>
    <x v="2"/>
  </r>
  <r>
    <d v="1899-12-30T00:44:26"/>
    <s v="(07:24)"/>
    <s v="BLAND, Damon"/>
    <x v="12"/>
    <x v="0"/>
    <s v="Ivanhoe Runners"/>
    <s v="VM45"/>
    <m/>
    <n v="24"/>
    <x v="2"/>
  </r>
  <r>
    <d v="1899-12-30T00:44:37"/>
    <s v="(07:26)"/>
    <s v="BEBBINGTON, Richard"/>
    <x v="47"/>
    <x v="0"/>
    <s v="Ivanhoe Runners"/>
    <s v="VM45"/>
    <m/>
    <n v="23"/>
    <x v="2"/>
  </r>
  <r>
    <d v="1899-12-30T00:44:51"/>
    <s v="(07:28)"/>
    <s v="FINNEY, Chris"/>
    <x v="36"/>
    <x v="0"/>
    <s v="Ivanhoe Runners"/>
    <s v="VM40"/>
    <s v="(01:56) "/>
    <n v="22"/>
    <x v="2"/>
  </r>
  <r>
    <d v="1899-12-30T00:44:57"/>
    <s v="(07:29)"/>
    <s v="WRIGHT, Kev"/>
    <x v="15"/>
    <x v="0"/>
    <s v="Ivanhoe Runners"/>
    <s v="VM50"/>
    <m/>
    <n v="21"/>
    <x v="2"/>
  </r>
  <r>
    <d v="1899-12-30T00:45:19"/>
    <s v="(07:33)"/>
    <s v="BLEWITT-JENKINS, Julia"/>
    <x v="48"/>
    <x v="1"/>
    <s v="Ivanhoe Runners"/>
    <s v="VW40"/>
    <s v="(00:09) "/>
    <n v="29"/>
    <x v="2"/>
  </r>
  <r>
    <d v="1899-12-30T00:45:34"/>
    <s v="(07:35)"/>
    <s v="EDWARDS, Alan"/>
    <x v="14"/>
    <x v="0"/>
    <s v="Ivanhoe Runners"/>
    <s v="VM40"/>
    <s v="(00:40) "/>
    <n v="20"/>
    <x v="2"/>
  </r>
  <r>
    <d v="1899-12-30T00:47:06"/>
    <s v="(07:51)"/>
    <s v="ROWSE, Martin"/>
    <x v="49"/>
    <x v="0"/>
    <s v="Ivanhoe Runners"/>
    <s v="VM45"/>
    <m/>
    <n v="19"/>
    <x v="2"/>
  </r>
  <r>
    <d v="1899-12-30T00:47:48"/>
    <s v="(07:58)"/>
    <s v="SMITH, Victoria"/>
    <x v="18"/>
    <x v="1"/>
    <s v="Ivanhoe Runners"/>
    <s v="VW40"/>
    <m/>
    <n v="28"/>
    <x v="2"/>
  </r>
  <r>
    <d v="1899-12-30T00:48:15"/>
    <s v="(08:02)"/>
    <s v="SANDERS, Kevin"/>
    <x v="19"/>
    <x v="0"/>
    <s v="Ivanhoe Runners"/>
    <s v="VM55"/>
    <m/>
    <n v="18"/>
    <x v="2"/>
  </r>
  <r>
    <d v="1899-12-30T00:49:07"/>
    <s v="(08:11)"/>
    <s v="OSBORNE, Carolyn"/>
    <x v="38"/>
    <x v="1"/>
    <s v="Ivanhoe Runners"/>
    <s v="VW50"/>
    <s v="(00:20) "/>
    <n v="27"/>
    <x v="2"/>
  </r>
  <r>
    <d v="1899-12-30T00:49:25"/>
    <s v="(08:14)"/>
    <s v="BRADLEY, Catherine"/>
    <x v="50"/>
    <x v="1"/>
    <s v="Ivanhoe Runners"/>
    <s v="VW35"/>
    <m/>
    <n v="26"/>
    <x v="2"/>
  </r>
  <r>
    <d v="1899-12-30T00:51:32"/>
    <s v="(08:35)"/>
    <s v="SAVILL, Karl"/>
    <x v="51"/>
    <x v="0"/>
    <s v="Ivanhoe Runners"/>
    <s v="VM40"/>
    <s v="(02:43) "/>
    <n v="17"/>
    <x v="2"/>
  </r>
  <r>
    <d v="1899-12-30T00:52:25"/>
    <s v="(08:44)"/>
    <s v="BRADBURY, Amanda"/>
    <x v="37"/>
    <x v="1"/>
    <s v="Ivanhoe Runners"/>
    <s v="VW40"/>
    <m/>
    <n v="25"/>
    <x v="2"/>
  </r>
  <r>
    <d v="1899-12-30T00:52:43"/>
    <s v="(08:47)"/>
    <s v="MALONE, Sarah"/>
    <x v="26"/>
    <x v="1"/>
    <s v="Ivanhoe Runners"/>
    <s v="VW40"/>
    <m/>
    <n v="24"/>
    <x v="2"/>
  </r>
  <r>
    <d v="1899-12-30T00:52:55"/>
    <s v="(08:49)"/>
    <s v="PERKINS, Natasha"/>
    <x v="52"/>
    <x v="1"/>
    <s v="Ivanhoe Runners"/>
    <s v="JW15"/>
    <m/>
    <n v="23"/>
    <x v="2"/>
  </r>
  <r>
    <d v="1899-12-30T00:52:53"/>
    <s v="(08:48)"/>
    <s v="SWAN, Heather"/>
    <x v="28"/>
    <x v="1"/>
    <s v="Ivanhoe Runners"/>
    <s v="VW45"/>
    <m/>
    <n v="22"/>
    <x v="2"/>
  </r>
  <r>
    <d v="1899-12-30T00:53:34"/>
    <s v="(08:55)"/>
    <s v="ALLSOP, Lucy"/>
    <x v="27"/>
    <x v="1"/>
    <s v="Ivanhoe Runners"/>
    <s v="SW"/>
    <s v="(02:25) "/>
    <n v="21"/>
    <x v="2"/>
  </r>
  <r>
    <d v="1899-12-30T00:53:35"/>
    <s v="(08:55)"/>
    <s v="LINDLEY, Andy"/>
    <x v="5"/>
    <x v="0"/>
    <s v="Ivanhoe Runners"/>
    <s v="VM45"/>
    <m/>
    <n v="16"/>
    <x v="2"/>
  </r>
  <r>
    <d v="1899-12-30T00:53:33"/>
    <s v="(08:55)"/>
    <s v="HARTLAND, Karen"/>
    <x v="21"/>
    <x v="1"/>
    <s v="Ivanhoe Runners"/>
    <s v="VW35"/>
    <m/>
    <n v="20"/>
    <x v="2"/>
  </r>
  <r>
    <d v="1899-12-30T00:54:06"/>
    <s v="(09:01)"/>
    <s v="WHEELER, Angela"/>
    <x v="53"/>
    <x v="1"/>
    <s v="Ivanhoe Runners"/>
    <s v="VW45"/>
    <s v="(00:12) "/>
    <n v="19"/>
    <x v="2"/>
  </r>
  <r>
    <d v="1899-12-30T00:55:25"/>
    <s v="(09:14)"/>
    <s v="TALBOTT, Teresa"/>
    <x v="20"/>
    <x v="1"/>
    <s v="Ivanhoe Runners"/>
    <s v="VW40"/>
    <m/>
    <n v="18"/>
    <x v="2"/>
  </r>
  <r>
    <d v="1899-12-30T00:56:41"/>
    <s v="(09:26)"/>
    <s v="BEBBINGTON, Angela"/>
    <x v="54"/>
    <x v="1"/>
    <s v="Ivanhoe Runners"/>
    <s v="VW40"/>
    <m/>
    <n v="17"/>
    <x v="2"/>
  </r>
  <r>
    <d v="1899-12-30T00:58:13"/>
    <s v="(09:42)"/>
    <s v="FINNEY, Kelly"/>
    <x v="55"/>
    <x v="1"/>
    <s v="Ivanhoe Runners"/>
    <s v="VW35"/>
    <m/>
    <n v="16"/>
    <x v="2"/>
  </r>
  <r>
    <d v="1899-12-30T00:58:43"/>
    <s v="(09:47)"/>
    <s v="QUICK, Natasha"/>
    <x v="56"/>
    <x v="1"/>
    <s v="Ivanhoe Runners"/>
    <s v="SW"/>
    <m/>
    <n v="15"/>
    <x v="2"/>
  </r>
  <r>
    <d v="1899-12-30T01:00:07"/>
    <s v="(10:01)"/>
    <s v="POLE, Andy"/>
    <x v="57"/>
    <x v="0"/>
    <s v="Ivanhoe Runners"/>
    <s v="VM50"/>
    <s v="(01:02) "/>
    <n v="15"/>
    <x v="2"/>
  </r>
  <r>
    <d v="1899-12-30T01:00:05"/>
    <s v="(10:00)"/>
    <s v="POOLE, Katie"/>
    <x v="31"/>
    <x v="1"/>
    <s v="Ivanhoe Runners"/>
    <s v="SW"/>
    <m/>
    <n v="14"/>
    <x v="2"/>
  </r>
  <r>
    <d v="1899-12-30T01:00:29"/>
    <s v="(10:04)"/>
    <s v="WRIGHT, Will"/>
    <x v="58"/>
    <x v="0"/>
    <s v="Ivanhoe Runners"/>
    <s v="SM"/>
    <m/>
    <n v="14"/>
    <x v="2"/>
  </r>
  <r>
    <d v="1899-12-30T01:02:23"/>
    <s v="(10:23)"/>
    <s v="LEWIS, John"/>
    <x v="30"/>
    <x v="0"/>
    <s v="Ivanhoe Runners"/>
    <s v="VM45"/>
    <m/>
    <n v="13"/>
    <x v="2"/>
  </r>
  <r>
    <d v="1899-12-30T01:03:13"/>
    <s v="(10:32)"/>
    <s v="RUDIN, Hayley"/>
    <x v="59"/>
    <x v="1"/>
    <s v="Ivanhoe Runners"/>
    <s v="SW"/>
    <m/>
    <n v="13"/>
    <x v="2"/>
  </r>
  <r>
    <d v="1899-12-30T01:09:38"/>
    <s v="(11:36)"/>
    <s v="HENFREY, Julie"/>
    <x v="32"/>
    <x v="1"/>
    <s v="Ivanhoe Runners"/>
    <s v="VW40"/>
    <s v="(01:22) "/>
    <n v="12"/>
    <x v="2"/>
  </r>
  <r>
    <d v="1899-12-30T00:29:40"/>
    <s v="(05:56)"/>
    <s v="SIDANI, Ramzi"/>
    <x v="0"/>
    <x v="0"/>
    <s v="Ivanhoe Runners"/>
    <s v="SM"/>
    <m/>
    <n v="30"/>
    <x v="3"/>
  </r>
  <r>
    <d v="1899-12-30T00:31:07"/>
    <s v="(06:13)"/>
    <s v="BOLTON, Ian"/>
    <x v="60"/>
    <x v="0"/>
    <s v="Ivanhoe Runners"/>
    <s v="SM"/>
    <m/>
    <n v="29"/>
    <x v="3"/>
  </r>
  <r>
    <d v="1899-12-30T00:32:46"/>
    <s v="(06:33)"/>
    <s v="TERRY, Simon"/>
    <x v="33"/>
    <x v="0"/>
    <s v="Ivanhoe Runners"/>
    <s v="SM"/>
    <s v="(00:57) "/>
    <n v="28"/>
    <x v="3"/>
  </r>
  <r>
    <d v="1899-12-30T00:32:52"/>
    <s v="(06:34)"/>
    <s v="ROWLES, Nick"/>
    <x v="4"/>
    <x v="0"/>
    <s v="Ivanhoe Runners"/>
    <s v="VM40"/>
    <s v="(00:23) "/>
    <n v="27"/>
    <x v="3"/>
  </r>
  <r>
    <d v="1899-12-30T00:33:13"/>
    <s v="(06:38)"/>
    <s v="YEOMANS, Martin"/>
    <x v="6"/>
    <x v="0"/>
    <s v="Ivanhoe Runners"/>
    <s v="VM50"/>
    <m/>
    <n v="26"/>
    <x v="3"/>
  </r>
  <r>
    <d v="1899-12-30T00:34:09"/>
    <s v="(06:49)"/>
    <s v="WRIGHT, Kev"/>
    <x v="15"/>
    <x v="0"/>
    <s v="Ivanhoe Runners"/>
    <s v="VM50"/>
    <m/>
    <n v="25"/>
    <x v="3"/>
  </r>
  <r>
    <d v="1899-12-30T00:34:53"/>
    <s v="(06:58)"/>
    <s v="JEYES, Andrew"/>
    <x v="46"/>
    <x v="0"/>
    <s v="Ivanhoe Runners"/>
    <s v="VM65"/>
    <m/>
    <n v="24"/>
    <x v="3"/>
  </r>
  <r>
    <d v="1899-12-30T00:35:55"/>
    <s v="(07:11)"/>
    <s v="MAZUR, Pav"/>
    <x v="61"/>
    <x v="0"/>
    <s v="Ivanhoe Runners"/>
    <s v="SM"/>
    <m/>
    <n v="23"/>
    <x v="3"/>
  </r>
  <r>
    <d v="1899-12-30T00:36:02"/>
    <s v="(07:12)"/>
    <s v="BLAND, Damon"/>
    <x v="12"/>
    <x v="0"/>
    <s v="Ivanhoe Runners"/>
    <s v="VM45"/>
    <m/>
    <n v="22"/>
    <x v="3"/>
  </r>
  <r>
    <d v="1899-12-30T00:36:11"/>
    <s v="(07:14)"/>
    <s v="FINNEY, Chris"/>
    <x v="36"/>
    <x v="0"/>
    <s v="Ivanhoe Runners"/>
    <s v="VM40"/>
    <s v="(00:59) "/>
    <n v="21"/>
    <x v="3"/>
  </r>
  <r>
    <d v="1899-12-30T00:37:39"/>
    <s v="(07:31)"/>
    <s v="CUBITT, James"/>
    <x v="62"/>
    <x v="0"/>
    <s v="Ivanhoe Runners"/>
    <s v="SM"/>
    <m/>
    <n v="20"/>
    <x v="3"/>
  </r>
  <r>
    <d v="1899-12-30T00:37:56"/>
    <s v="(07:35)"/>
    <s v="LUPTON, Amy"/>
    <x v="63"/>
    <x v="1"/>
    <s v="Ivanhoe Runners"/>
    <s v="SW"/>
    <m/>
    <n v="30"/>
    <x v="3"/>
  </r>
  <r>
    <d v="1899-12-30T00:38:17"/>
    <s v="(07:39)"/>
    <s v="HARTLAND, Karen"/>
    <x v="21"/>
    <x v="1"/>
    <s v="Ivanhoe Runners"/>
    <s v="VW35"/>
    <s v="(00:29) "/>
    <n v="29"/>
    <x v="3"/>
  </r>
  <r>
    <d v="1899-12-30T00:38:37"/>
    <s v="(07:43)"/>
    <s v="SANDERS, Kevin"/>
    <x v="19"/>
    <x v="0"/>
    <s v="Ivanhoe Runners"/>
    <s v="VM55"/>
    <m/>
    <n v="19"/>
    <x v="3"/>
  </r>
  <r>
    <d v="1899-12-30T00:38:45"/>
    <s v="(07:45)"/>
    <s v="SMITH, Victoria"/>
    <x v="18"/>
    <x v="1"/>
    <s v="Ivanhoe Runners"/>
    <s v="VW40"/>
    <m/>
    <n v="28"/>
    <x v="3"/>
  </r>
  <r>
    <d v="1899-12-30T00:39:20"/>
    <s v="(07:52)"/>
    <s v="OSBORNE, Carolyn"/>
    <x v="38"/>
    <x v="1"/>
    <s v="Ivanhoe Runners"/>
    <s v="VW50"/>
    <s v="(00:08) "/>
    <n v="27"/>
    <x v="3"/>
  </r>
  <r>
    <d v="1899-12-30T00:40:55"/>
    <s v="(08:11)"/>
    <s v="BRADBURY, Amanda"/>
    <x v="37"/>
    <x v="1"/>
    <s v="Ivanhoe Runners"/>
    <s v="VW40"/>
    <m/>
    <n v="26"/>
    <x v="3"/>
  </r>
  <r>
    <d v="1899-12-30T00:41:15"/>
    <s v="(08:15)"/>
    <s v="STANTON, Shane"/>
    <x v="64"/>
    <x v="0"/>
    <s v="Ivanhoe Runners"/>
    <s v="VM45"/>
    <m/>
    <n v="18"/>
    <x v="3"/>
  </r>
  <r>
    <d v="1899-12-30T00:41:18"/>
    <s v="(08:15)"/>
    <s v="HORN, Helen"/>
    <x v="24"/>
    <x v="1"/>
    <s v="Ivanhoe Runners"/>
    <s v="VW45"/>
    <m/>
    <n v="25"/>
    <x v="3"/>
  </r>
  <r>
    <d v="1899-12-30T00:41:28"/>
    <s v="(08:17)"/>
    <s v="MALONE, Sarah"/>
    <x v="26"/>
    <x v="1"/>
    <s v="Ivanhoe Runners"/>
    <s v="VW40"/>
    <m/>
    <n v="24"/>
    <x v="3"/>
  </r>
  <r>
    <d v="1899-12-30T00:42:34"/>
    <s v="(08:30)"/>
    <s v="PERKINS, Natasha"/>
    <x v="52"/>
    <x v="1"/>
    <s v="Ivanhoe Runners"/>
    <s v="JW15"/>
    <m/>
    <n v="23"/>
    <x v="3"/>
  </r>
  <r>
    <d v="1899-12-30T00:42:49"/>
    <s v="(08:33)"/>
    <s v="ALLSOP, Lucy"/>
    <x v="27"/>
    <x v="1"/>
    <s v="Ivanhoe Runners"/>
    <s v="SW"/>
    <m/>
    <n v="22"/>
    <x v="3"/>
  </r>
  <r>
    <d v="1899-12-30T00:43:02"/>
    <s v="(08:36)"/>
    <s v="SMITH, Jennifer"/>
    <x v="65"/>
    <x v="1"/>
    <s v="Ivanhoe Runners"/>
    <s v="VW40"/>
    <m/>
    <n v="21"/>
    <x v="3"/>
  </r>
  <r>
    <d v="1899-12-30T00:43:16"/>
    <s v="(08:39)"/>
    <s v="JEYES, Sally"/>
    <x v="66"/>
    <x v="1"/>
    <s v="Ivanhoe Runners"/>
    <s v="VW65"/>
    <m/>
    <n v="20"/>
    <x v="3"/>
  </r>
  <r>
    <d v="1899-12-30T00:44:15"/>
    <s v="(08:51)"/>
    <s v="SWAN, Heather"/>
    <x v="28"/>
    <x v="1"/>
    <s v="Ivanhoe Runners"/>
    <s v="VW50"/>
    <m/>
    <n v="19"/>
    <x v="3"/>
  </r>
  <r>
    <d v="1899-12-30T00:48:05"/>
    <s v="(09:37)"/>
    <s v="SHEPHERD, Judith"/>
    <x v="67"/>
    <x v="1"/>
    <s v="Ivanhoe Runners"/>
    <s v="VW55"/>
    <m/>
    <n v="18"/>
    <x v="3"/>
  </r>
  <r>
    <d v="1899-12-30T00:48:05"/>
    <s v="(09:37)"/>
    <s v="JACKSON, Donna"/>
    <x v="68"/>
    <x v="1"/>
    <s v="Ivanhoe Runners"/>
    <s v="VW40"/>
    <m/>
    <n v="17"/>
    <x v="3"/>
  </r>
  <r>
    <d v="1899-12-30T00:48:11"/>
    <s v="(09:38)"/>
    <s v="DANVERS, Maureen"/>
    <x v="42"/>
    <x v="1"/>
    <s v="Ivanhoe Runners"/>
    <s v="VW50"/>
    <m/>
    <n v="16"/>
    <x v="3"/>
  </r>
  <r>
    <d v="1899-12-30T00:48:13"/>
    <s v="(09:38)"/>
    <s v="RIDLEY, Christine"/>
    <x v="69"/>
    <x v="1"/>
    <s v="Ivanhoe Runners"/>
    <s v="VW50"/>
    <m/>
    <n v="15"/>
    <x v="3"/>
  </r>
  <r>
    <d v="1899-12-30T00:49:36"/>
    <s v="(09:55)"/>
    <s v="POOLE, Katie"/>
    <x v="31"/>
    <x v="1"/>
    <s v="Ivanhoe Runners"/>
    <s v="SW"/>
    <m/>
    <n v="14"/>
    <x v="3"/>
  </r>
  <r>
    <d v="1899-12-30T00:50:26"/>
    <s v="(10:05)"/>
    <s v="POLE, Andy"/>
    <x v="57"/>
    <x v="0"/>
    <s v="Ivanhoe Runners"/>
    <s v="VM50"/>
    <s v="(00:10) "/>
    <n v="17"/>
    <x v="3"/>
  </r>
  <r>
    <d v="1899-12-30T00:51:26"/>
    <s v="(10:17)"/>
    <s v="GRIFFITHS, Tracey"/>
    <x v="70"/>
    <x v="1"/>
    <s v="Ivanhoe Runners"/>
    <s v="VW45"/>
    <m/>
    <n v="13"/>
    <x v="3"/>
  </r>
  <r>
    <d v="1899-12-30T00:51:39"/>
    <s v="(10:19)"/>
    <s v="HONEYSETT, Lisa"/>
    <x v="71"/>
    <x v="1"/>
    <s v="Ivanhoe Runners"/>
    <s v="VW45"/>
    <m/>
    <n v="12"/>
    <x v="3"/>
  </r>
  <r>
    <d v="1899-12-30T00:52:54"/>
    <s v="(10:34)"/>
    <s v="SPEIRS, Fiona"/>
    <x v="72"/>
    <x v="1"/>
    <s v="Ivanhoe Runners"/>
    <s v="SW"/>
    <m/>
    <n v="11"/>
    <x v="3"/>
  </r>
  <r>
    <d v="1899-12-30T00:57:57"/>
    <s v="(11:35)"/>
    <s v="HENFREY, Julie"/>
    <x v="32"/>
    <x v="1"/>
    <s v="Ivanhoe Runners"/>
    <s v="VW40"/>
    <m/>
    <n v="10"/>
    <x v="3"/>
  </r>
  <r>
    <d v="1899-12-30T01:24:07"/>
    <s v="(06:24)"/>
    <s v="SIDANI, Ramzi"/>
    <x v="0"/>
    <x v="0"/>
    <s v="Ivanhoe Runners"/>
    <s v="SM"/>
    <m/>
    <n v="30"/>
    <x v="4"/>
  </r>
  <r>
    <d v="1899-12-30T01:29:24"/>
    <s v="(06:49)"/>
    <s v="BOLTON, Ian"/>
    <x v="60"/>
    <x v="0"/>
    <s v="Ivanhoe Runners"/>
    <s v="SM"/>
    <m/>
    <n v="29"/>
    <x v="4"/>
  </r>
  <r>
    <d v="1899-12-30T01:36:03"/>
    <s v="(07:19)"/>
    <s v="YEOMANS, Martin"/>
    <x v="6"/>
    <x v="0"/>
    <s v="Ivanhoe Runners"/>
    <s v="VM50"/>
    <m/>
    <n v="28"/>
    <x v="4"/>
  </r>
  <r>
    <d v="1899-12-30T01:37:08"/>
    <s v="(07:24)"/>
    <s v="ROWLES, Nick"/>
    <x v="4"/>
    <x v="0"/>
    <s v="Ivanhoe Runners"/>
    <s v="VM40"/>
    <m/>
    <n v="27"/>
    <x v="4"/>
  </r>
  <r>
    <d v="1899-12-30T01:37:29"/>
    <s v="(07:26)"/>
    <s v="TERRY, Simon"/>
    <x v="33"/>
    <x v="0"/>
    <s v="Ivanhoe Runners"/>
    <s v="SM"/>
    <m/>
    <n v="26"/>
    <x v="4"/>
  </r>
  <r>
    <d v="1899-12-30T01:38:55"/>
    <s v="(07:32)"/>
    <s v="WRIGHT, Kev"/>
    <x v="15"/>
    <x v="0"/>
    <s v="Ivanhoe Runners"/>
    <s v="VM50"/>
    <m/>
    <n v="25"/>
    <x v="4"/>
  </r>
  <r>
    <d v="1899-12-30T01:39:43"/>
    <s v="(07:36)"/>
    <s v="LINDLEY, Andy"/>
    <x v="5"/>
    <x v="0"/>
    <s v="Ivanhoe Runners"/>
    <s v="VM45"/>
    <m/>
    <n v="24"/>
    <x v="4"/>
  </r>
  <r>
    <d v="1899-12-30T01:40:18"/>
    <s v="(07:39)"/>
    <s v="JEYES, Andrew"/>
    <x v="46"/>
    <x v="0"/>
    <s v="Ivanhoe Runners"/>
    <s v="VM65"/>
    <m/>
    <n v="23"/>
    <x v="4"/>
  </r>
  <r>
    <d v="1899-12-30T01:45:41"/>
    <s v="(08:03)"/>
    <s v="HALLAM, Becca"/>
    <x v="73"/>
    <x v="1"/>
    <s v="Ivanhoe Runners"/>
    <s v="SW"/>
    <m/>
    <n v="30"/>
    <x v="4"/>
  </r>
  <r>
    <d v="1899-12-30T01:46:01"/>
    <s v="(08:05)"/>
    <s v="BEBBINGTON, Richard"/>
    <x v="47"/>
    <x v="0"/>
    <s v="Ivanhoe Runners"/>
    <s v="VM45"/>
    <m/>
    <n v="22"/>
    <x v="4"/>
  </r>
  <r>
    <d v="1899-12-30T01:47:01"/>
    <s v="(08:09)"/>
    <s v="BLAND, Damon"/>
    <x v="12"/>
    <x v="0"/>
    <s v="Ivanhoe Runners"/>
    <s v="VM45"/>
    <m/>
    <n v="21"/>
    <x v="4"/>
  </r>
  <r>
    <d v="1899-12-30T01:47:26"/>
    <s v="(08:11)"/>
    <s v="EDWARDS, Alan"/>
    <x v="14"/>
    <x v="0"/>
    <s v="Ivanhoe Runners"/>
    <s v="VM40"/>
    <m/>
    <n v="20"/>
    <x v="4"/>
  </r>
  <r>
    <d v="1899-12-30T01:52:30"/>
    <s v="(08:34)"/>
    <s v="MORTIMER, Ian"/>
    <x v="74"/>
    <x v="0"/>
    <s v="Ivanhoe Runners"/>
    <s v="SM"/>
    <m/>
    <n v="19"/>
    <x v="4"/>
  </r>
  <r>
    <d v="1899-12-30T02:02:19"/>
    <s v="(09:19)"/>
    <s v="SMITH, Victoria"/>
    <x v="18"/>
    <x v="1"/>
    <s v="Ivanhoe Runners"/>
    <s v="VW40"/>
    <m/>
    <n v="29"/>
    <x v="4"/>
  </r>
  <r>
    <d v="1899-12-30T02:05:16"/>
    <s v="(09:33)"/>
    <s v="HORN, Helen"/>
    <x v="24"/>
    <x v="1"/>
    <s v="Ivanhoe Runners"/>
    <s v="VW45"/>
    <m/>
    <n v="28"/>
    <x v="4"/>
  </r>
  <r>
    <d v="1899-12-30T02:06:53"/>
    <s v="(09:40)"/>
    <s v="GRAVES, Laura"/>
    <x v="75"/>
    <x v="1"/>
    <s v="Ivanhoe Runners"/>
    <s v="VW50"/>
    <m/>
    <n v="27"/>
    <x v="4"/>
  </r>
  <r>
    <d v="1899-12-30T02:24:52"/>
    <s v="(11:03)"/>
    <s v="DANVERS, Maureen"/>
    <x v="42"/>
    <x v="1"/>
    <s v="Ivanhoe Runners"/>
    <s v="VW50"/>
    <m/>
    <n v="26"/>
    <x v="4"/>
  </r>
  <r>
    <d v="1899-12-30T02:30:27"/>
    <s v="(11:28)"/>
    <s v="LEWIS, John"/>
    <x v="30"/>
    <x v="0"/>
    <s v="Ivanhoe Runners"/>
    <s v="VM45"/>
    <m/>
    <n v="18"/>
    <x v="4"/>
  </r>
  <r>
    <d v="1899-12-30T01:02:44"/>
    <s v="(06:16)"/>
    <s v="SIDANI, Ramzi"/>
    <x v="0"/>
    <x v="0"/>
    <s v="Ivanhoe Runners"/>
    <s v="SM"/>
    <s v="(00:01) "/>
    <n v="30"/>
    <x v="5"/>
  </r>
  <r>
    <d v="1899-12-30T01:05:08"/>
    <s v="(06:30)"/>
    <s v="BOLTON, Ian"/>
    <x v="60"/>
    <x v="0"/>
    <s v="Ivanhoe Runners"/>
    <s v="SM"/>
    <m/>
    <n v="29"/>
    <x v="5"/>
  </r>
  <r>
    <d v="1899-12-30T01:08:40"/>
    <s v="(06:52)"/>
    <s v="EIVORS, Gerard"/>
    <x v="76"/>
    <x v="0"/>
    <s v="Ivanhoe Runners"/>
    <s v="VM40"/>
    <m/>
    <n v="28"/>
    <x v="5"/>
  </r>
  <r>
    <d v="1899-12-30T01:12:26"/>
    <s v="(07:14)"/>
    <s v="LINDLEY, Andy"/>
    <x v="5"/>
    <x v="0"/>
    <s v="Ivanhoe Runners"/>
    <s v="VM45"/>
    <m/>
    <n v="27"/>
    <x v="5"/>
  </r>
  <r>
    <d v="1899-12-30T01:12:35"/>
    <s v="(07:15)"/>
    <s v="WRIGHT, Kev"/>
    <x v="15"/>
    <x v="0"/>
    <s v="Ivanhoe Runners"/>
    <s v="VM50"/>
    <m/>
    <n v="26"/>
    <x v="5"/>
  </r>
  <r>
    <d v="1899-12-30T01:13:03"/>
    <s v="(07:18)"/>
    <s v="ROWLES, Nick"/>
    <x v="4"/>
    <x v="0"/>
    <s v="Ivanhoe Runners"/>
    <s v="VM40"/>
    <m/>
    <n v="25"/>
    <x v="5"/>
  </r>
  <r>
    <d v="1899-12-30T01:16:04"/>
    <s v="(07:36)"/>
    <s v="JOYCE, Matthew"/>
    <x v="77"/>
    <x v="0"/>
    <s v="Ivanhoe Runners"/>
    <s v="VM50"/>
    <m/>
    <n v="24"/>
    <x v="5"/>
  </r>
  <r>
    <d v="1899-12-30T01:16:14"/>
    <s v="(07:37)"/>
    <s v="BEBBINGTON, Richard"/>
    <x v="47"/>
    <x v="0"/>
    <s v="Ivanhoe Runners"/>
    <s v="VM45"/>
    <m/>
    <n v="23"/>
    <x v="5"/>
  </r>
  <r>
    <d v="1899-12-30T01:16:14"/>
    <s v="(07:37)"/>
    <s v="BLAND, Damon"/>
    <x v="12"/>
    <x v="0"/>
    <s v="Ivanhoe Runners"/>
    <s v="VM45"/>
    <m/>
    <n v="22"/>
    <x v="5"/>
  </r>
  <r>
    <d v="1899-12-30T01:18:34"/>
    <s v="(07:51)"/>
    <s v="MAZUR, Pav"/>
    <x v="61"/>
    <x v="0"/>
    <s v="Ivanhoe Runners"/>
    <s v="SM"/>
    <m/>
    <n v="21"/>
    <x v="5"/>
  </r>
  <r>
    <d v="1899-12-30T01:18:57"/>
    <s v="(07:53)"/>
    <s v="BLEWITT-JENKINS, Julia"/>
    <x v="48"/>
    <x v="1"/>
    <s v="Ivanhoe Runners"/>
    <s v="VW40"/>
    <s v="(00:31) "/>
    <n v="30"/>
    <x v="5"/>
  </r>
  <r>
    <d v="1899-12-30T01:20:05"/>
    <s v="(08:00)"/>
    <s v="BEAVEN, Roger"/>
    <x v="78"/>
    <x v="0"/>
    <s v="Ivanhoe Runners"/>
    <s v="VM50"/>
    <m/>
    <n v="20"/>
    <x v="5"/>
  </r>
  <r>
    <d v="1899-12-30T01:21:08"/>
    <s v="(08:06)"/>
    <s v="ENION, Ruth"/>
    <x v="79"/>
    <x v="1"/>
    <s v="Ivanhoe Runners"/>
    <s v="SW"/>
    <m/>
    <n v="29"/>
    <x v="5"/>
  </r>
  <r>
    <d v="1899-12-30T01:21:43"/>
    <s v="(08:10)"/>
    <s v="GREEN, Jason"/>
    <x v="17"/>
    <x v="0"/>
    <s v="Ivanhoe Runners"/>
    <s v="VM40"/>
    <m/>
    <n v="19"/>
    <x v="5"/>
  </r>
  <r>
    <d v="1899-12-30T01:23:58"/>
    <s v="(08:23)"/>
    <s v="GRAVES, Laura"/>
    <x v="75"/>
    <x v="1"/>
    <s v="Ivanhoe Runners"/>
    <s v="VW50"/>
    <m/>
    <n v="28"/>
    <x v="5"/>
  </r>
  <r>
    <d v="1899-12-30T01:24:09"/>
    <s v="(08:24)"/>
    <s v="OSBORNE, Carolyn"/>
    <x v="38"/>
    <x v="1"/>
    <s v="Ivanhoe Runners"/>
    <s v="VW50"/>
    <m/>
    <n v="27"/>
    <x v="5"/>
  </r>
  <r>
    <d v="1899-12-30T01:24:23"/>
    <s v="(08:26)"/>
    <s v="SMITH, Victoria"/>
    <x v="18"/>
    <x v="1"/>
    <s v="Ivanhoe Runners"/>
    <s v="VW40"/>
    <m/>
    <n v="26"/>
    <x v="5"/>
  </r>
  <r>
    <d v="1899-12-30T01:25:09"/>
    <s v="(08:30)"/>
    <s v="BRADBURY, Amanda"/>
    <x v="37"/>
    <x v="1"/>
    <s v="Ivanhoe Runners"/>
    <s v="VW40"/>
    <m/>
    <n v="25"/>
    <x v="5"/>
  </r>
  <r>
    <d v="1899-12-30T01:29:11"/>
    <s v="(08:55)"/>
    <s v="MCKEAN, Fiona"/>
    <x v="39"/>
    <x v="1"/>
    <s v="Ivanhoe Runners"/>
    <s v="VW50"/>
    <m/>
    <n v="24"/>
    <x v="5"/>
  </r>
  <r>
    <d v="1899-12-30T01:29:40"/>
    <s v="(08:58)"/>
    <s v="TALBOTT, Teresa"/>
    <x v="20"/>
    <x v="1"/>
    <s v="Ivanhoe Runners"/>
    <s v="VW40"/>
    <m/>
    <n v="23"/>
    <x v="5"/>
  </r>
  <r>
    <d v="1899-12-30T01:30:15"/>
    <s v="(09:01)"/>
    <s v="HORN, Helen"/>
    <x v="24"/>
    <x v="1"/>
    <s v="Ivanhoe Runners"/>
    <s v="VW45"/>
    <s v="(02:29) "/>
    <n v="22"/>
    <x v="5"/>
  </r>
  <r>
    <d v="1899-12-30T01:32:13"/>
    <s v="(09:13)"/>
    <s v="ALLSOP, Lucy"/>
    <x v="27"/>
    <x v="1"/>
    <s v="Ivanhoe Runners"/>
    <s v="SW"/>
    <m/>
    <n v="21"/>
    <x v="5"/>
  </r>
  <r>
    <d v="1899-12-30T01:34:15"/>
    <s v="(09:25)"/>
    <s v="SWAN, Heather"/>
    <x v="28"/>
    <x v="1"/>
    <s v="Ivanhoe Runners"/>
    <s v="VW50"/>
    <m/>
    <n v="20"/>
    <x v="5"/>
  </r>
  <r>
    <d v="1899-12-30T01:40:45"/>
    <s v="(10:04)"/>
    <s v="BEBBINGTON, Angela"/>
    <x v="54"/>
    <x v="1"/>
    <s v="Ivanhoe Runners"/>
    <s v="VW40"/>
    <m/>
    <n v="19"/>
    <x v="5"/>
  </r>
  <r>
    <d v="1899-12-30T01:48:12"/>
    <s v="(10:49)"/>
    <s v="LEWIS, John"/>
    <x v="30"/>
    <x v="0"/>
    <s v="Ivanhoe Runners"/>
    <s v="VM45"/>
    <m/>
    <n v="18"/>
    <x v="5"/>
  </r>
  <r>
    <d v="1899-12-30T01:48:23"/>
    <s v="(10:50)"/>
    <s v="POOLE, Katie"/>
    <x v="31"/>
    <x v="1"/>
    <s v="Ivanhoe Runners"/>
    <s v="SW"/>
    <m/>
    <n v="18"/>
    <x v="5"/>
  </r>
  <r>
    <d v="1899-12-30T01:49:05"/>
    <s v="(10:54)"/>
    <s v="SPEIRS, Fiona"/>
    <x v="72"/>
    <x v="1"/>
    <s v="Ivanhoe Runners"/>
    <s v="SW"/>
    <m/>
    <n v="17"/>
    <x v="5"/>
  </r>
  <r>
    <d v="1899-12-30T02:07:45"/>
    <s v="(12:46)"/>
    <s v="HENFREY, Julie"/>
    <x v="32"/>
    <x v="1"/>
    <s v="Ivanhoe Runners"/>
    <s v="VW40"/>
    <s v="(03:10) "/>
    <n v="16"/>
    <x v="5"/>
  </r>
  <r>
    <d v="1899-12-30T00:46:36"/>
    <s v="(05:49)"/>
    <s v="TROTT, Michael"/>
    <x v="80"/>
    <x v="0"/>
    <s v="Ivanhoe Runners"/>
    <s v="SM"/>
    <m/>
    <n v="30"/>
    <x v="6"/>
  </r>
  <r>
    <d v="1899-12-30T00:50:23"/>
    <s v="(06:17)"/>
    <s v="BOLTON, Ian"/>
    <x v="60"/>
    <x v="0"/>
    <s v="Ivanhoe Runners"/>
    <s v="SM"/>
    <s v="(04:18) "/>
    <n v="29"/>
    <x v="6"/>
  </r>
  <r>
    <d v="1899-12-30T00:53:52"/>
    <s v="(06:44)"/>
    <s v="ROWLES, Nick"/>
    <x v="4"/>
    <x v="0"/>
    <s v="Ivanhoe Runners"/>
    <s v="VM40"/>
    <m/>
    <n v="28"/>
    <x v="6"/>
  </r>
  <r>
    <d v="1899-12-30T00:54:13"/>
    <s v="(06:46)"/>
    <s v="FOWELL, Clare"/>
    <x v="44"/>
    <x v="1"/>
    <s v="Ivanhoe Runners"/>
    <s v="VW45"/>
    <s v="(04:26) "/>
    <n v="30"/>
    <x v="6"/>
  </r>
  <r>
    <d v="1899-12-30T00:55:49"/>
    <s v="(06:58)"/>
    <s v="LINDLEY, Andy"/>
    <x v="5"/>
    <x v="0"/>
    <s v="Ivanhoe Runners"/>
    <s v="VM45"/>
    <s v="(02:49) "/>
    <n v="27"/>
    <x v="6"/>
  </r>
  <r>
    <d v="1899-12-30T00:56:13"/>
    <s v="(07:01)"/>
    <s v="MORSE, Dave"/>
    <x v="34"/>
    <x v="0"/>
    <s v="Ivanhoe Runners"/>
    <s v="VM50"/>
    <s v="(08:23) "/>
    <n v="26"/>
    <x v="6"/>
  </r>
  <r>
    <d v="1899-12-30T00:56:19"/>
    <s v="(07:02)"/>
    <s v="WRIGHT, Kev"/>
    <x v="15"/>
    <x v="0"/>
    <s v="Ivanhoe Runners"/>
    <s v="VM50"/>
    <m/>
    <n v="25"/>
    <x v="6"/>
  </r>
  <r>
    <d v="1899-12-30T00:58:29"/>
    <s v="(07:18)"/>
    <s v="BLAND, Damon"/>
    <x v="12"/>
    <x v="0"/>
    <s v="Ivanhoe Runners"/>
    <s v="VM45"/>
    <m/>
    <n v="24"/>
    <x v="6"/>
  </r>
  <r>
    <d v="1899-12-30T00:59:16"/>
    <s v="(07:24)"/>
    <s v="CUBITT, James"/>
    <x v="62"/>
    <x v="0"/>
    <s v="Ivanhoe Runners"/>
    <s v="SM"/>
    <m/>
    <n v="23"/>
    <x v="6"/>
  </r>
  <r>
    <d v="1899-12-30T00:58:56"/>
    <s v="(07:22)"/>
    <s v="JOYCE, Matthew"/>
    <x v="77"/>
    <x v="0"/>
    <s v="Ivanhoe Runners"/>
    <s v="VM50"/>
    <m/>
    <n v="22"/>
    <x v="6"/>
  </r>
  <r>
    <d v="1899-12-30T00:59:15"/>
    <s v="(07:24)"/>
    <s v="EYDMAN, Mark"/>
    <x v="81"/>
    <x v="0"/>
    <s v="Ivanhoe Runners"/>
    <s v="VM50"/>
    <m/>
    <n v="21"/>
    <x v="6"/>
  </r>
  <r>
    <d v="1899-12-30T00:59:39"/>
    <s v="(07:27)"/>
    <s v="FINNEY, Chris"/>
    <x v="36"/>
    <x v="0"/>
    <s v="Ivanhoe Runners"/>
    <s v="VM40"/>
    <s v="(18:51) "/>
    <n v="20"/>
    <x v="6"/>
  </r>
  <r>
    <d v="1899-12-30T01:00:01"/>
    <s v="(07:30)"/>
    <s v="EDWARDS, Alan"/>
    <x v="14"/>
    <x v="0"/>
    <s v="Ivanhoe Runners"/>
    <s v="VM40"/>
    <m/>
    <n v="19"/>
    <x v="6"/>
  </r>
  <r>
    <d v="1899-12-30T01:00:06"/>
    <s v="(07:30)"/>
    <s v="DEAR, Rosie"/>
    <x v="9"/>
    <x v="1"/>
    <s v="Ivanhoe Runners"/>
    <s v="VW40"/>
    <m/>
    <n v="29"/>
    <x v="6"/>
  </r>
  <r>
    <d v="1899-12-30T01:01:13"/>
    <s v="(07:39)"/>
    <s v="BELL, Karen"/>
    <x v="8"/>
    <x v="1"/>
    <s v="Ivanhoe Runners"/>
    <s v="VW45"/>
    <s v="(01:37) "/>
    <n v="28"/>
    <x v="6"/>
  </r>
  <r>
    <d v="1899-12-30T01:01:13"/>
    <s v="(07:39)"/>
    <s v="BLEWITT-JENKINS, Julia"/>
    <x v="48"/>
    <x v="1"/>
    <s v="Ivanhoe Runners"/>
    <s v="VW40"/>
    <s v="(06:59) "/>
    <n v="27"/>
    <x v="6"/>
  </r>
  <r>
    <d v="1899-12-30T01:02:14"/>
    <s v="(07:46)"/>
    <s v="GREEN, Jason"/>
    <x v="17"/>
    <x v="0"/>
    <s v="Ivanhoe Runners"/>
    <s v="VM40"/>
    <m/>
    <n v="18"/>
    <x v="6"/>
  </r>
  <r>
    <d v="1899-12-30T01:03:39"/>
    <s v="(07:57)"/>
    <s v="REDMOND, Ingrid"/>
    <x v="82"/>
    <x v="1"/>
    <s v="Ivanhoe Runners"/>
    <s v="SW"/>
    <s v="(01:00) "/>
    <n v="26"/>
    <x v="6"/>
  </r>
  <r>
    <d v="1899-12-30T01:03:58"/>
    <s v="(07:59)"/>
    <s v="OSBORNE, Carolyn"/>
    <x v="38"/>
    <x v="1"/>
    <s v="Ivanhoe Runners"/>
    <s v="VW50"/>
    <m/>
    <n v="25"/>
    <x v="6"/>
  </r>
  <r>
    <d v="1899-12-30T01:04:49"/>
    <s v="(08:06)"/>
    <s v="GRAVES, Laura"/>
    <x v="75"/>
    <x v="1"/>
    <s v="Ivanhoe Runners"/>
    <s v="VW50"/>
    <s v="(00:17) "/>
    <n v="24"/>
    <x v="6"/>
  </r>
  <r>
    <d v="1899-12-30T01:05:00"/>
    <s v="(08:07)"/>
    <s v="SMITH, Victoria"/>
    <x v="18"/>
    <x v="1"/>
    <s v="Ivanhoe Runners"/>
    <s v="VW40"/>
    <m/>
    <n v="23"/>
    <x v="6"/>
  </r>
  <r>
    <d v="1899-12-30T01:04:55"/>
    <s v="(08:06)"/>
    <s v="HARTLAND, Karen"/>
    <x v="21"/>
    <x v="1"/>
    <s v="Ivanhoe Runners"/>
    <s v="VW35"/>
    <s v="(05:15) "/>
    <n v="22"/>
    <x v="6"/>
  </r>
  <r>
    <d v="1899-12-30T01:05:36"/>
    <s v="(08:12)"/>
    <s v="SMITH, Gabby"/>
    <x v="83"/>
    <x v="1"/>
    <s v="Ivanhoe Runners"/>
    <s v="SW"/>
    <m/>
    <n v="21"/>
    <x v="6"/>
  </r>
  <r>
    <d v="1899-12-30T01:06:01"/>
    <s v="(08:15)"/>
    <s v="JONES, Bev"/>
    <x v="25"/>
    <x v="1"/>
    <s v="Ivanhoe Runners"/>
    <s v="VW40"/>
    <s v="(06:15) "/>
    <n v="20"/>
    <x v="6"/>
  </r>
  <r>
    <d v="1899-12-30T01:07:05"/>
    <s v="(08:23)"/>
    <s v="HORN, Helen"/>
    <x v="24"/>
    <x v="1"/>
    <s v="Ivanhoe Runners"/>
    <s v="VW45"/>
    <s v="(09:23) "/>
    <n v="19"/>
    <x v="6"/>
  </r>
  <r>
    <d v="1899-12-30T01:07:01"/>
    <s v="(08:22)"/>
    <s v="NEWBERY, Anne"/>
    <x v="84"/>
    <x v="1"/>
    <s v="Ivanhoe Runners"/>
    <s v="VW45"/>
    <s v="(00:21) "/>
    <n v="18"/>
    <x v="6"/>
  </r>
  <r>
    <d v="1899-12-30T01:09:20"/>
    <s v="(08:40)"/>
    <s v="PERKINS, Natasha"/>
    <x v="52"/>
    <x v="1"/>
    <s v="Ivanhoe Runners"/>
    <s v="JW15"/>
    <m/>
    <n v="17"/>
    <x v="6"/>
  </r>
  <r>
    <d v="1899-12-30T01:09:58"/>
    <s v="(08:44)"/>
    <s v="KIRTLAND, Emma"/>
    <x v="85"/>
    <x v="1"/>
    <s v="Ivanhoe Runners"/>
    <s v="VW35"/>
    <m/>
    <n v="16"/>
    <x v="6"/>
  </r>
  <r>
    <d v="1899-12-30T01:10:00"/>
    <s v="(08:45)"/>
    <s v="TALBOTT, Teresa"/>
    <x v="20"/>
    <x v="1"/>
    <s v="Ivanhoe Runners"/>
    <s v="VW40"/>
    <m/>
    <n v="15"/>
    <x v="6"/>
  </r>
  <r>
    <d v="1899-12-30T01:11:10"/>
    <s v="(08:53)"/>
    <s v="ALLSOP, Lucy"/>
    <x v="27"/>
    <x v="1"/>
    <s v="Ivanhoe Runners"/>
    <s v="SW"/>
    <m/>
    <n v="14"/>
    <x v="6"/>
  </r>
  <r>
    <d v="1899-12-30T01:11:13"/>
    <s v="(08:54)"/>
    <s v="SWAN, Heather"/>
    <x v="28"/>
    <x v="1"/>
    <s v="Ivanhoe Runners"/>
    <s v="VW50"/>
    <s v="(04:08) "/>
    <n v="13"/>
    <x v="6"/>
  </r>
  <r>
    <d v="1899-12-30T01:11:46"/>
    <s v="(08:58)"/>
    <s v="TILBURY, Lindsay"/>
    <x v="86"/>
    <x v="1"/>
    <s v="Ivanhoe Runners"/>
    <s v="SW"/>
    <m/>
    <n v="12"/>
    <x v="6"/>
  </r>
  <r>
    <d v="1899-12-30T01:13:20"/>
    <s v="(09:10)"/>
    <s v="EDWARDS, Karen"/>
    <x v="41"/>
    <x v="1"/>
    <s v="Ivanhoe Runners"/>
    <s v="VW50"/>
    <m/>
    <n v="11"/>
    <x v="6"/>
  </r>
  <r>
    <d v="1899-12-30T01:14:15"/>
    <s v="(09:16)"/>
    <s v="MALONE, Sarah"/>
    <x v="26"/>
    <x v="1"/>
    <s v="Ivanhoe Runners"/>
    <s v="VW40"/>
    <m/>
    <n v="10"/>
    <x v="6"/>
  </r>
  <r>
    <d v="1899-12-30T01:16:08"/>
    <s v="(09:31)"/>
    <s v="FINNEY, Kelly"/>
    <x v="55"/>
    <x v="1"/>
    <s v="Ivanhoe Runners"/>
    <s v="VW35"/>
    <s v="(02:16) "/>
    <n v="9"/>
    <x v="6"/>
  </r>
  <r>
    <d v="1899-12-30T01:21:08"/>
    <s v="(10:08)"/>
    <s v="DANVERS, Maureen"/>
    <x v="42"/>
    <x v="1"/>
    <s v="Ivanhoe Runners"/>
    <s v="VW50"/>
    <m/>
    <n v="8"/>
    <x v="6"/>
  </r>
  <r>
    <d v="1899-12-30T01:26:26"/>
    <s v="(10:48)"/>
    <s v="SPEIRS, Fiona"/>
    <x v="72"/>
    <x v="1"/>
    <s v="Ivanhoe Runners"/>
    <s v="SW"/>
    <m/>
    <n v="7"/>
    <x v="6"/>
  </r>
  <r>
    <d v="1899-12-30T01:26:25"/>
    <s v="(10:48)"/>
    <s v="HOPE, Jenny"/>
    <x v="87"/>
    <x v="1"/>
    <s v="Ivanhoe Runners"/>
    <s v="VW45"/>
    <m/>
    <n v="6"/>
    <x v="6"/>
  </r>
  <r>
    <d v="1899-12-30T01:26:51"/>
    <s v="(10:51)"/>
    <s v="LEWIS, John"/>
    <x v="30"/>
    <x v="0"/>
    <s v="Ivanhoe Runners"/>
    <s v="VM45"/>
    <m/>
    <n v="17"/>
    <x v="6"/>
  </r>
  <r>
    <d v="1899-12-30T01:35:46"/>
    <s v="(11:58)"/>
    <s v="HENFREY, Julie"/>
    <x v="32"/>
    <x v="1"/>
    <s v="Ivanhoe Runners"/>
    <s v="VW40"/>
    <s v="(07:24) "/>
    <n v="5"/>
    <x v="6"/>
  </r>
  <r>
    <d v="1899-12-30T00:37:07"/>
    <s v="(06:11)"/>
    <s v="BOLTON, Ian"/>
    <x v="60"/>
    <x v="0"/>
    <s v="Ivanhoe Runners"/>
    <s v="SM"/>
    <m/>
    <n v="30"/>
    <x v="7"/>
  </r>
  <r>
    <d v="1899-12-30T00:38:57"/>
    <s v="(06:29)"/>
    <s v="FLOWERS, Osian"/>
    <x v="3"/>
    <x v="0"/>
    <s v="Ivanhoe Runners"/>
    <s v="SM"/>
    <s v="(02:17) "/>
    <n v="29"/>
    <x v="7"/>
  </r>
  <r>
    <d v="1899-12-30T00:40:13"/>
    <s v="(06:42)"/>
    <s v="LINDLEY, Andy"/>
    <x v="5"/>
    <x v="0"/>
    <s v="Ivanhoe Runners"/>
    <s v="VM45"/>
    <s v="(01:37) "/>
    <n v="28"/>
    <x v="7"/>
  </r>
  <r>
    <d v="1899-12-30T00:40:40"/>
    <s v="(06:46)"/>
    <s v="TERRY, Simon"/>
    <x v="33"/>
    <x v="0"/>
    <s v="Ivanhoe Runners"/>
    <s v="SM"/>
    <m/>
    <n v="27"/>
    <x v="7"/>
  </r>
  <r>
    <d v="1899-12-30T00:40:36"/>
    <s v="(06:46)"/>
    <s v="RUNDELL, Steve"/>
    <x v="11"/>
    <x v="0"/>
    <s v="Ivanhoe Runners"/>
    <s v="VM50"/>
    <m/>
    <n v="26"/>
    <x v="7"/>
  </r>
  <r>
    <d v="1899-12-30T00:40:40"/>
    <s v="(06:46)"/>
    <s v="FOWELL, Clare"/>
    <x v="44"/>
    <x v="1"/>
    <s v="Ivanhoe Runners"/>
    <s v="VW45"/>
    <s v="(00:19) "/>
    <n v="30"/>
    <x v="7"/>
  </r>
  <r>
    <d v="1899-12-30T00:41:02"/>
    <s v="(06:50)"/>
    <s v="MORSE, Dave"/>
    <x v="34"/>
    <x v="0"/>
    <s v="Ivanhoe Runners"/>
    <s v="VM50"/>
    <s v="(00:33) "/>
    <n v="25"/>
    <x v="7"/>
  </r>
  <r>
    <d v="1899-12-30T00:41:41"/>
    <s v="(06:56)"/>
    <s v="YEOMANS, Martin"/>
    <x v="6"/>
    <x v="0"/>
    <s v="Ivanhoe Runners"/>
    <s v="VM50"/>
    <m/>
    <n v="24"/>
    <x v="7"/>
  </r>
  <r>
    <d v="1899-12-30T00:41:53"/>
    <s v="(06:58)"/>
    <s v="JEYES, Andrew"/>
    <x v="46"/>
    <x v="0"/>
    <s v="Ivanhoe Runners"/>
    <s v="VM65"/>
    <s v="(00:03) "/>
    <n v="23"/>
    <x v="7"/>
  </r>
  <r>
    <d v="1899-12-30T00:42:11"/>
    <s v="(07:01)"/>
    <s v="HALLAM, Becca"/>
    <x v="73"/>
    <x v="1"/>
    <s v="Ivanhoe Runners"/>
    <s v="SW"/>
    <m/>
    <n v="29"/>
    <x v="7"/>
  </r>
  <r>
    <d v="1899-12-30T00:42:58"/>
    <s v="(07:09)"/>
    <s v="WRIGHT, Kev"/>
    <x v="15"/>
    <x v="0"/>
    <s v="Ivanhoe Runners"/>
    <s v="VM50"/>
    <m/>
    <n v="22"/>
    <x v="7"/>
  </r>
  <r>
    <d v="1899-12-30T00:43:34"/>
    <s v="(07:15)"/>
    <s v="EYDMAN, Mark"/>
    <x v="81"/>
    <x v="0"/>
    <s v="Ivanhoe Runners"/>
    <s v="VM50"/>
    <s v="(00:50) "/>
    <n v="21"/>
    <x v="7"/>
  </r>
  <r>
    <d v="1899-12-30T00:43:20"/>
    <s v="(07:13)"/>
    <s v="BLAND, Damon"/>
    <x v="12"/>
    <x v="0"/>
    <s v="Ivanhoe Runners"/>
    <s v="VM45"/>
    <m/>
    <n v="20"/>
    <x v="7"/>
  </r>
  <r>
    <d v="1899-12-30T00:44:07"/>
    <s v="(07:21)"/>
    <s v="JOYCE, Matthew"/>
    <x v="77"/>
    <x v="0"/>
    <s v="Ivanhoe Runners"/>
    <s v="VM50"/>
    <m/>
    <n v="19"/>
    <x v="7"/>
  </r>
  <r>
    <d v="1899-12-30T00:45:19"/>
    <s v="(07:33)"/>
    <s v="BELL, Karen"/>
    <x v="8"/>
    <x v="1"/>
    <s v="Ivanhoe Runners"/>
    <s v="VW45"/>
    <m/>
    <n v="28"/>
    <x v="7"/>
  </r>
  <r>
    <d v="1899-12-30T00:45:39"/>
    <s v="(07:36)"/>
    <s v="FINNEY, Chris"/>
    <x v="36"/>
    <x v="0"/>
    <s v="Ivanhoe Runners"/>
    <s v="VM40"/>
    <m/>
    <n v="18"/>
    <x v="7"/>
  </r>
  <r>
    <d v="1899-12-30T00:46:00"/>
    <s v="(07:40)"/>
    <s v="WHITE, Bob"/>
    <x v="16"/>
    <x v="0"/>
    <s v="Ivanhoe Runners"/>
    <s v="VM55"/>
    <m/>
    <n v="17"/>
    <x v="7"/>
  </r>
  <r>
    <d v="1899-12-30T00:46:01"/>
    <s v="(07:40)"/>
    <s v="GREEN, Jason"/>
    <x v="17"/>
    <x v="0"/>
    <s v="Ivanhoe Runners"/>
    <s v="VM40"/>
    <s v="(00:41) "/>
    <n v="16"/>
    <x v="7"/>
  </r>
  <r>
    <d v="1899-12-30T00:47:08"/>
    <s v="(07:51)"/>
    <s v="GRAVES, Laura"/>
    <x v="75"/>
    <x v="1"/>
    <s v="Ivanhoe Runners"/>
    <s v="VW50"/>
    <m/>
    <n v="27"/>
    <x v="7"/>
  </r>
  <r>
    <d v="1899-12-30T00:47:53"/>
    <s v="(07:58)"/>
    <s v="GREEN, Ruth"/>
    <x v="88"/>
    <x v="1"/>
    <s v="Ivanhoe Runners"/>
    <s v="VW45"/>
    <m/>
    <n v="26"/>
    <x v="7"/>
  </r>
  <r>
    <d v="1899-12-30T00:48:14"/>
    <s v="(08:02)"/>
    <s v="HARTLAND, Karen"/>
    <x v="21"/>
    <x v="1"/>
    <s v="Ivanhoe Runners"/>
    <s v="VW35"/>
    <s v="(00:01) "/>
    <n v="25"/>
    <x v="7"/>
  </r>
  <r>
    <d v="1899-12-30T00:48:26"/>
    <s v="(08:04)"/>
    <s v="NEWBERY, Anne"/>
    <x v="84"/>
    <x v="1"/>
    <s v="Ivanhoe Runners"/>
    <s v="VW45"/>
    <m/>
    <n v="24"/>
    <x v="7"/>
  </r>
  <r>
    <d v="1899-12-30T00:49:07"/>
    <s v="(08:11)"/>
    <s v="BRADBURY, Amanda"/>
    <x v="37"/>
    <x v="1"/>
    <s v="Ivanhoe Runners"/>
    <s v="VW40"/>
    <m/>
    <n v="23"/>
    <x v="7"/>
  </r>
  <r>
    <d v="1899-12-30T00:49:24"/>
    <s v="(08:14)"/>
    <s v="SANDERS, Kevin"/>
    <x v="19"/>
    <x v="0"/>
    <s v="Ivanhoe Runners"/>
    <s v="VM55"/>
    <m/>
    <n v="15"/>
    <x v="7"/>
  </r>
  <r>
    <d v="1899-12-30T00:49:32"/>
    <s v="(08:15)"/>
    <s v="HORN, Helen"/>
    <x v="24"/>
    <x v="1"/>
    <s v="Ivanhoe Runners"/>
    <s v="VW45"/>
    <s v="(02:15) "/>
    <n v="22"/>
    <x v="7"/>
  </r>
  <r>
    <d v="1899-12-30T00:49:52"/>
    <s v="(08:18)"/>
    <s v="JONES, Bev"/>
    <x v="25"/>
    <x v="1"/>
    <s v="Ivanhoe Runners"/>
    <s v="VW40"/>
    <s v="(02:15) "/>
    <n v="21"/>
    <x v="7"/>
  </r>
  <r>
    <d v="1899-12-30T00:50:02"/>
    <s v="(08:20)"/>
    <s v="ALLSOP, Lucy"/>
    <x v="27"/>
    <x v="1"/>
    <s v="Ivanhoe Runners"/>
    <s v="SW"/>
    <s v="(03:32) "/>
    <n v="20"/>
    <x v="7"/>
  </r>
  <r>
    <d v="1899-12-30T00:51:08"/>
    <s v="(08:31)"/>
    <s v="TILBURY, Lindsay"/>
    <x v="86"/>
    <x v="1"/>
    <s v="Ivanhoe Runners"/>
    <s v="SW"/>
    <m/>
    <n v="19"/>
    <x v="7"/>
  </r>
  <r>
    <d v="1899-12-30T00:52:21"/>
    <s v="(08:43)"/>
    <s v="MALONE, Sarah"/>
    <x v="26"/>
    <x v="1"/>
    <s v="Ivanhoe Runners"/>
    <s v="VW40"/>
    <s v="(00:22) "/>
    <n v="18"/>
    <x v="7"/>
  </r>
  <r>
    <d v="1899-12-30T00:52:44"/>
    <s v="(08:47)"/>
    <s v="JEYES, Sally"/>
    <x v="66"/>
    <x v="1"/>
    <s v="Ivanhoe Runners"/>
    <s v="VW65"/>
    <s v="(04:37) "/>
    <n v="17"/>
    <x v="7"/>
  </r>
  <r>
    <d v="1899-12-30T00:52:51"/>
    <s v="(08:48)"/>
    <s v="SMITH, Gabby"/>
    <x v="83"/>
    <x v="1"/>
    <s v="Ivanhoe Runners"/>
    <s v="SW"/>
    <s v="(01:36) "/>
    <n v="16"/>
    <x v="7"/>
  </r>
  <r>
    <d v="1899-12-30T00:52:53"/>
    <s v="(08:48)"/>
    <s v="KIRTLAND, Emma"/>
    <x v="85"/>
    <x v="1"/>
    <s v="Ivanhoe Runners"/>
    <s v="VW35"/>
    <m/>
    <n v="15"/>
    <x v="7"/>
  </r>
  <r>
    <d v="1899-12-30T00:53:56"/>
    <s v="(08:59)"/>
    <s v="TALBOTT, Teresa"/>
    <x v="20"/>
    <x v="1"/>
    <s v="Ivanhoe Runners"/>
    <s v="VW40"/>
    <m/>
    <n v="14"/>
    <x v="7"/>
  </r>
  <r>
    <d v="1899-12-30T00:55:54"/>
    <s v="(09:19)"/>
    <s v="FINNEY, Kelly"/>
    <x v="55"/>
    <x v="1"/>
    <s v="Ivanhoe Runners"/>
    <s v="VW35"/>
    <m/>
    <n v="13"/>
    <x v="7"/>
  </r>
  <r>
    <d v="1899-12-30T00:55:55"/>
    <s v="(09:19)"/>
    <s v="STURLA, Allie"/>
    <x v="22"/>
    <x v="1"/>
    <s v="Ivanhoe Runners"/>
    <s v="VW35"/>
    <m/>
    <n v="12"/>
    <x v="7"/>
  </r>
  <r>
    <d v="1899-12-30T00:58:10"/>
    <s v="(09:41)"/>
    <s v="PEARSON, Dawn"/>
    <x v="89"/>
    <x v="1"/>
    <s v="Ivanhoe Runners"/>
    <s v="VW55"/>
    <m/>
    <n v="11"/>
    <x v="7"/>
  </r>
  <r>
    <d v="1899-12-30T00:58:10"/>
    <s v="(09:41)"/>
    <s v="MORRISON, Alison"/>
    <x v="90"/>
    <x v="1"/>
    <s v="Ivanhoe Runners"/>
    <s v="VW40"/>
    <m/>
    <n v="10"/>
    <x v="7"/>
  </r>
  <r>
    <d v="1899-12-30T01:01:11"/>
    <s v="(10:11)"/>
    <s v="POOLE, Katie"/>
    <x v="31"/>
    <x v="1"/>
    <s v="Ivanhoe Runners"/>
    <s v="SW"/>
    <m/>
    <n v="9"/>
    <x v="7"/>
  </r>
  <r>
    <d v="1899-12-30T01:01:32"/>
    <s v="(10:15)"/>
    <s v="LEWIS, John"/>
    <x v="30"/>
    <x v="0"/>
    <s v="Ivanhoe Runners"/>
    <s v="VM45"/>
    <m/>
    <n v="14"/>
    <x v="7"/>
  </r>
  <r>
    <d v="1899-12-30T01:02:23"/>
    <s v="(10:23)"/>
    <s v="SPEIRS, Fiona"/>
    <x v="72"/>
    <x v="1"/>
    <s v="Ivanhoe Runners"/>
    <s v="SW"/>
    <s v="(01:01) "/>
    <n v="8"/>
    <x v="7"/>
  </r>
  <r>
    <d v="1899-12-30T01:02:51"/>
    <s v="(10:28)"/>
    <s v="THUROGOOD, Helen"/>
    <x v="91"/>
    <x v="1"/>
    <s v="Ivanhoe Runners"/>
    <s v="SW"/>
    <m/>
    <n v="7"/>
    <x v="7"/>
  </r>
  <r>
    <d v="1899-12-30T01:08:39"/>
    <s v="(11:26)"/>
    <s v="HENFREY, Julie"/>
    <x v="32"/>
    <x v="1"/>
    <s v="Ivanhoe Runners"/>
    <s v="VW40"/>
    <s v="(00:59) "/>
    <n v="6"/>
    <x v="7"/>
  </r>
  <r>
    <n v="7"/>
    <d v="1899-12-30T00:11:36"/>
    <s v="(05:31)"/>
    <x v="80"/>
    <x v="0"/>
    <n v="-7"/>
    <s v="Ivanhoe Runners"/>
    <s v="SM"/>
    <n v="30"/>
    <x v="8"/>
  </r>
  <r>
    <n v="17"/>
    <d v="1899-12-30T00:12:05"/>
    <s v="(05:45)"/>
    <x v="0"/>
    <x v="0"/>
    <n v="-17"/>
    <s v="Ivanhoe Runners"/>
    <s v="SM"/>
    <n v="29"/>
    <x v="8"/>
  </r>
  <r>
    <n v="20"/>
    <d v="1899-12-30T00:12:16"/>
    <s v="(05:50)"/>
    <x v="92"/>
    <x v="0"/>
    <n v="-20"/>
    <s v="Ivanhoe Runners"/>
    <s v="VM40"/>
    <n v="28"/>
    <x v="8"/>
  </r>
  <r>
    <n v="23"/>
    <d v="1899-12-30T00:12:21"/>
    <s v="(05:52)"/>
    <x v="60"/>
    <x v="0"/>
    <n v="-23"/>
    <s v="Ivanhoe Runners"/>
    <s v="SM"/>
    <n v="27"/>
    <x v="8"/>
  </r>
  <r>
    <n v="26"/>
    <d v="1899-12-30T00:12:22"/>
    <s v="(05:53)"/>
    <x v="3"/>
    <x v="0"/>
    <n v="-26"/>
    <s v="Ivanhoe Runners"/>
    <s v="SM"/>
    <n v="26"/>
    <x v="8"/>
  </r>
  <r>
    <n v="29"/>
    <d v="1899-12-30T00:12:34"/>
    <s v="(05:59)"/>
    <x v="93"/>
    <x v="0"/>
    <n v="-28"/>
    <s v="Ivanhoe Runners"/>
    <s v="SM"/>
    <n v="25"/>
    <x v="8"/>
  </r>
  <r>
    <n v="31"/>
    <d v="1899-12-30T00:12:37"/>
    <s v="(06:00)"/>
    <x v="2"/>
    <x v="0"/>
    <n v="-29"/>
    <s v="Ivanhoe Runners"/>
    <s v="SM"/>
    <n v="24"/>
    <x v="8"/>
  </r>
  <r>
    <n v="33"/>
    <d v="1899-12-30T00:12:38"/>
    <s v="(06:00)"/>
    <x v="94"/>
    <x v="0"/>
    <n v="-31"/>
    <s v="Ivanhoe Runners"/>
    <s v="VM50"/>
    <n v="23"/>
    <x v="8"/>
  </r>
  <r>
    <n v="51"/>
    <d v="1899-12-30T00:13:06"/>
    <s v="(06:14)"/>
    <x v="4"/>
    <x v="0"/>
    <n v="-46"/>
    <s v="Ivanhoe Runners"/>
    <s v="VM45"/>
    <n v="22"/>
    <x v="8"/>
  </r>
  <r>
    <n v="57"/>
    <d v="1899-12-30T00:13:18"/>
    <s v="(06:20)"/>
    <x v="33"/>
    <x v="0"/>
    <n v="-52"/>
    <s v="Ivanhoe Runners"/>
    <s v="SM"/>
    <n v="21"/>
    <x v="8"/>
  </r>
  <r>
    <n v="60"/>
    <d v="1899-12-30T00:13:28"/>
    <s v="(06:24)"/>
    <x v="61"/>
    <x v="0"/>
    <n v="-55"/>
    <s v="Ivanhoe Runners"/>
    <s v="SM"/>
    <n v="20"/>
    <x v="8"/>
  </r>
  <r>
    <n v="63"/>
    <d v="1899-12-30T00:13:33"/>
    <s v="(06:27)"/>
    <x v="6"/>
    <x v="0"/>
    <n v="-58"/>
    <s v="Ivanhoe Runners"/>
    <s v="VM50"/>
    <n v="19"/>
    <x v="8"/>
  </r>
  <r>
    <n v="65"/>
    <d v="1899-12-30T00:13:35"/>
    <s v="(06:28)"/>
    <x v="7"/>
    <x v="0"/>
    <n v="-60"/>
    <s v="Ivanhoe Runners"/>
    <s v="SM"/>
    <n v="18"/>
    <x v="8"/>
  </r>
  <r>
    <n v="68"/>
    <d v="1899-12-30T00:13:44"/>
    <s v="(06:32)"/>
    <x v="12"/>
    <x v="0"/>
    <n v="-63"/>
    <s v="Ivanhoe Runners"/>
    <s v="VM45"/>
    <n v="17"/>
    <x v="8"/>
  </r>
  <r>
    <n v="73"/>
    <d v="1899-12-30T00:13:51"/>
    <s v="(06:35)"/>
    <x v="73"/>
    <x v="1"/>
    <n v="-6"/>
    <s v="Ivanhoe Runners"/>
    <s v="SW"/>
    <n v="30"/>
    <x v="8"/>
  </r>
  <r>
    <n v="73"/>
    <d v="1899-12-30T00:13:51"/>
    <s v="(06:35)"/>
    <x v="81"/>
    <x v="0"/>
    <n v="-68"/>
    <s v="Ivanhoe Runners"/>
    <s v="VM50"/>
    <n v="16"/>
    <x v="8"/>
  </r>
  <r>
    <n v="77"/>
    <d v="1899-12-30T00:13:57"/>
    <s v="(06:38)"/>
    <x v="62"/>
    <x v="0"/>
    <n v="-70"/>
    <s v="Ivanhoe Runners"/>
    <s v="SM"/>
    <n v="15"/>
    <x v="8"/>
  </r>
  <r>
    <n v="77"/>
    <d v="1899-12-30T00:13:57"/>
    <s v="(06:38)"/>
    <x v="46"/>
    <x v="0"/>
    <n v="-70"/>
    <s v="Ivanhoe Runners"/>
    <s v="VM65"/>
    <n v="14"/>
    <x v="8"/>
  </r>
  <r>
    <n v="80"/>
    <d v="1899-12-30T00:14:01"/>
    <s v="(06:40)"/>
    <x v="5"/>
    <x v="0"/>
    <n v="-73"/>
    <s v="Ivanhoe Runners"/>
    <s v="VM45"/>
    <n v="13"/>
    <x v="8"/>
  </r>
  <r>
    <n v="84"/>
    <d v="1899-12-30T00:14:12"/>
    <s v="(06:45)"/>
    <x v="15"/>
    <x v="0"/>
    <n v="-75"/>
    <s v="Ivanhoe Runners"/>
    <s v="VM50"/>
    <n v="12"/>
    <x v="8"/>
  </r>
  <r>
    <n v="87"/>
    <d v="1899-12-30T00:14:21"/>
    <s v="(06:50)"/>
    <x v="47"/>
    <x v="0"/>
    <n v="-77"/>
    <s v="Ivanhoe Runners"/>
    <s v="VM45"/>
    <n v="11"/>
    <x v="8"/>
  </r>
  <r>
    <n v="101"/>
    <d v="1899-12-30T00:14:46"/>
    <s v="(07:01)"/>
    <x v="17"/>
    <x v="0"/>
    <n v="-87"/>
    <s v="Ivanhoe Runners"/>
    <s v="VM40"/>
    <n v="10"/>
    <x v="8"/>
  </r>
  <r>
    <n v="101"/>
    <d v="1899-12-30T00:14:46"/>
    <s v="(07:01)"/>
    <x v="74"/>
    <x v="0"/>
    <n v="-87"/>
    <s v="Ivanhoe Runners"/>
    <s v="SM"/>
    <n v="9"/>
    <x v="8"/>
  </r>
  <r>
    <n v="104"/>
    <d v="1899-12-30T00:14:57"/>
    <s v="(07:07)"/>
    <x v="95"/>
    <x v="1"/>
    <n v="-15"/>
    <s v="Ivanhoe Runners"/>
    <s v="VW40"/>
    <n v="29"/>
    <x v="8"/>
  </r>
  <r>
    <n v="117"/>
    <d v="1899-12-30T00:15:25"/>
    <s v="(07:20)"/>
    <x v="19"/>
    <x v="0"/>
    <n v="-96"/>
    <s v="Ivanhoe Runners"/>
    <s v="VM55"/>
    <n v="8"/>
    <x v="8"/>
  </r>
  <r>
    <n v="117"/>
    <d v="1899-12-30T00:15:25"/>
    <s v="(07:20)"/>
    <x v="96"/>
    <x v="1"/>
    <n v="-22"/>
    <s v="Ivanhoe Runners"/>
    <s v="VW40"/>
    <n v="28"/>
    <x v="8"/>
  </r>
  <r>
    <n v="120"/>
    <d v="1899-12-30T00:15:29"/>
    <s v="(07:22)"/>
    <x v="21"/>
    <x v="1"/>
    <n v="-23"/>
    <s v="Ivanhoe Runners"/>
    <s v="VW35"/>
    <n v="27"/>
    <x v="8"/>
  </r>
  <r>
    <n v="121"/>
    <d v="1899-12-30T00:15:30"/>
    <s v="(07:22)"/>
    <x v="64"/>
    <x v="0"/>
    <n v="-98"/>
    <s v="Ivanhoe Runners"/>
    <s v="VM45"/>
    <n v="7"/>
    <x v="8"/>
  </r>
  <r>
    <n v="122"/>
    <d v="1899-12-30T00:15:31"/>
    <s v="(07:23)"/>
    <x v="97"/>
    <x v="1"/>
    <n v="-24"/>
    <s v="Ivanhoe Runners"/>
    <s v="SW"/>
    <n v="26"/>
    <x v="8"/>
  </r>
  <r>
    <n v="125"/>
    <d v="1899-12-30T00:15:36"/>
    <s v="(07:25)"/>
    <x v="83"/>
    <x v="1"/>
    <n v="-27"/>
    <s v="Ivanhoe Runners"/>
    <s v="SW"/>
    <n v="25"/>
    <x v="8"/>
  </r>
  <r>
    <n v="130"/>
    <d v="1899-12-30T00:15:43"/>
    <s v="(07:29)"/>
    <x v="18"/>
    <x v="1"/>
    <n v="-31"/>
    <s v="Ivanhoe Runners"/>
    <s v="VW40"/>
    <n v="24"/>
    <x v="8"/>
  </r>
  <r>
    <n v="135"/>
    <d v="1899-12-30T00:15:54"/>
    <s v="(07:34)"/>
    <x v="88"/>
    <x v="1"/>
    <n v="-33"/>
    <s v="Ivanhoe Runners"/>
    <s v="VW45"/>
    <n v="23"/>
    <x v="8"/>
  </r>
  <r>
    <n v="143"/>
    <d v="1899-12-30T00:16:05"/>
    <s v="(07:39)"/>
    <x v="75"/>
    <x v="1"/>
    <n v="-40"/>
    <s v="Ivanhoe Runners"/>
    <s v="VW50"/>
    <n v="22"/>
    <x v="8"/>
  </r>
  <r>
    <n v="145"/>
    <d v="1899-12-30T00:16:09"/>
    <s v="(07:41)"/>
    <x v="27"/>
    <x v="1"/>
    <n v="-41"/>
    <s v="Ivanhoe Runners"/>
    <s v="SW"/>
    <n v="21"/>
    <x v="8"/>
  </r>
  <r>
    <n v="166"/>
    <d v="1899-12-30T00:16:51"/>
    <s v="(08:01)"/>
    <x v="98"/>
    <x v="1"/>
    <n v="-58"/>
    <s v="Ivanhoe Runners"/>
    <s v="VW45"/>
    <n v="20"/>
    <x v="8"/>
  </r>
  <r>
    <n v="173"/>
    <d v="1899-12-30T00:17:17"/>
    <s v="(08:13)"/>
    <x v="54"/>
    <x v="1"/>
    <n v="-65"/>
    <s v="Ivanhoe Runners"/>
    <s v="VW40"/>
    <n v="19"/>
    <x v="8"/>
  </r>
  <r>
    <n v="176"/>
    <d v="1899-12-30T00:17:26"/>
    <s v="(08:18)"/>
    <x v="66"/>
    <x v="1"/>
    <n v="-68"/>
    <s v="Ivanhoe Runners"/>
    <s v="VW65"/>
    <n v="18"/>
    <x v="8"/>
  </r>
  <r>
    <n v="180"/>
    <d v="1899-12-30T00:17:42"/>
    <s v="(08:25)"/>
    <x v="90"/>
    <x v="1"/>
    <n v="-72"/>
    <s v="Ivanhoe Runners"/>
    <s v="VW40"/>
    <n v="17"/>
    <x v="8"/>
  </r>
  <r>
    <n v="199"/>
    <d v="1899-12-30T00:18:49"/>
    <s v="(08:57)"/>
    <x v="31"/>
    <x v="1"/>
    <n v="-89"/>
    <s v="Ivanhoe Runners"/>
    <s v="SW"/>
    <n v="16"/>
    <x v="8"/>
  </r>
  <r>
    <n v="200"/>
    <d v="1899-12-30T00:18:57"/>
    <s v="(09:01)"/>
    <x v="87"/>
    <x v="1"/>
    <n v="-90"/>
    <s v="Ivanhoe Runners"/>
    <s v="VW45"/>
    <n v="15"/>
    <x v="8"/>
  </r>
  <r>
    <n v="204"/>
    <d v="1899-12-30T00:19:13"/>
    <s v="(09:09)"/>
    <x v="91"/>
    <x v="1"/>
    <n v="-93"/>
    <s v="Ivanhoe Runners"/>
    <s v="SW"/>
    <n v="14"/>
    <x v="8"/>
  </r>
  <r>
    <n v="205"/>
    <d v="1899-12-30T00:19:16"/>
    <s v="(09:10)"/>
    <x v="30"/>
    <x v="0"/>
    <n v="-112"/>
    <s v="Ivanhoe Runners"/>
    <s v="VM45"/>
    <n v="6"/>
    <x v="8"/>
  </r>
  <r>
    <n v="206"/>
    <d v="1899-12-30T00:19:23"/>
    <s v="(09:13)"/>
    <x v="29"/>
    <x v="1"/>
    <n v="-94"/>
    <s v="Ivanhoe Runners"/>
    <s v="VW40"/>
    <n v="13"/>
    <x v="8"/>
  </r>
  <r>
    <n v="209"/>
    <d v="1899-12-30T00:19:46"/>
    <s v="(09:24)"/>
    <x v="59"/>
    <x v="1"/>
    <n v="-97"/>
    <s v="Ivanhoe Runners"/>
    <s v="SW"/>
    <n v="12"/>
    <x v="8"/>
  </r>
  <r>
    <n v="212"/>
    <d v="1899-12-30T00:19:52"/>
    <s v="(09:27)"/>
    <x v="99"/>
    <x v="1"/>
    <n v="-100"/>
    <s v="Ivanhoe Runners"/>
    <s v="VW45"/>
    <n v="11"/>
    <x v="8"/>
  </r>
  <r>
    <n v="213"/>
    <d v="1899-12-30T00:19:54"/>
    <s v="(09:28)"/>
    <x v="72"/>
    <x v="1"/>
    <n v="-101"/>
    <s v="Ivanhoe Runners"/>
    <s v="SW"/>
    <n v="10"/>
    <x v="8"/>
  </r>
  <r>
    <n v="214"/>
    <d v="1899-12-30T00:20:08"/>
    <s v="(09:35)"/>
    <x v="100"/>
    <x v="1"/>
    <n v="-102"/>
    <s v="Ivanhoe Runners"/>
    <s v="SW"/>
    <n v="9"/>
    <x v="8"/>
  </r>
  <r>
    <n v="215"/>
    <d v="1899-12-30T00:20:11"/>
    <s v="(09:36)"/>
    <x v="101"/>
    <x v="1"/>
    <n v="-103"/>
    <s v="Ivanhoe Runners"/>
    <s v="VW45"/>
    <n v="8"/>
    <x v="8"/>
  </r>
  <r>
    <n v="222"/>
    <d v="1899-12-30T00:21:48"/>
    <s v="(10:22)"/>
    <x v="102"/>
    <x v="1"/>
    <n v="-110"/>
    <s v="Ivanhoe Runners"/>
    <s v="VW50"/>
    <n v="7"/>
    <x v="8"/>
  </r>
  <r>
    <n v="224"/>
    <d v="1899-12-30T00:22:24"/>
    <s v="(10:40)"/>
    <x v="32"/>
    <x v="1"/>
    <n v="-112"/>
    <s v="Ivanhoe Runners"/>
    <s v="VW40"/>
    <n v="6"/>
    <x v="8"/>
  </r>
  <r>
    <n v="65"/>
    <d v="1899-12-30T00:38:16"/>
    <s v="(06:09)"/>
    <x v="60"/>
    <x v="0"/>
    <n v="-61"/>
    <s v="Ivanhoe Runners"/>
    <s v="SM"/>
    <n v="30"/>
    <x v="9"/>
  </r>
  <r>
    <n v="91"/>
    <d v="1899-12-30T00:39:31"/>
    <s v="(06:21)"/>
    <x v="92"/>
    <x v="0"/>
    <n v="-83"/>
    <s v="Ivanhoe Runners"/>
    <s v="VM40"/>
    <n v="29"/>
    <x v="9"/>
  </r>
  <r>
    <n v="102"/>
    <d v="1899-12-30T00:39:46"/>
    <s v="(06:23)"/>
    <x v="94"/>
    <x v="0"/>
    <n v="-93"/>
    <s v="Ivanhoe Runners"/>
    <s v="VM50"/>
    <n v="28"/>
    <x v="9"/>
  </r>
  <r>
    <n v="148"/>
    <d v="1899-12-30T00:41:35"/>
    <s v="(06:41)"/>
    <x v="4"/>
    <x v="0"/>
    <n v="-136"/>
    <s v="Ivanhoe Runners"/>
    <s v="VM45"/>
    <n v="27"/>
    <x v="9"/>
  </r>
  <r>
    <n v="156"/>
    <d v="1899-12-30T00:41:54"/>
    <s v="(06:44)"/>
    <x v="44"/>
    <x v="1"/>
    <n v="-15"/>
    <s v="Ivanhoe Runners"/>
    <s v="VW45"/>
    <n v="30"/>
    <x v="9"/>
  </r>
  <r>
    <n v="175"/>
    <d v="1899-12-30T00:42:24"/>
    <s v="(06:49)"/>
    <x v="6"/>
    <x v="0"/>
    <n v="-158"/>
    <s v="Ivanhoe Runners"/>
    <s v="VM50"/>
    <n v="26"/>
    <x v="9"/>
  </r>
  <r>
    <n v="187"/>
    <d v="1899-12-30T00:42:42"/>
    <s v="(06:52)"/>
    <x v="61"/>
    <x v="0"/>
    <n v="-169"/>
    <s v="Ivanhoe Runners"/>
    <s v="SM"/>
    <n v="25"/>
    <x v="9"/>
  </r>
  <r>
    <n v="193"/>
    <d v="1899-12-30T00:42:41"/>
    <s v="(06:52)"/>
    <x v="15"/>
    <x v="0"/>
    <n v="-175"/>
    <s v="Ivanhoe Runners"/>
    <s v="VM50"/>
    <n v="24"/>
    <x v="9"/>
  </r>
  <r>
    <n v="233"/>
    <d v="1899-12-30T00:44:08"/>
    <s v="(07:06)"/>
    <x v="12"/>
    <x v="0"/>
    <n v="-204"/>
    <s v="Ivanhoe Runners"/>
    <s v="VM45"/>
    <n v="23"/>
    <x v="9"/>
  </r>
  <r>
    <n v="302"/>
    <d v="1899-12-30T00:46:45"/>
    <s v="(07:31)"/>
    <x v="16"/>
    <x v="0"/>
    <n v="-254"/>
    <s v="Ivanhoe Runners"/>
    <s v="VM55"/>
    <n v="22"/>
    <x v="9"/>
  </r>
  <r>
    <n v="315"/>
    <d v="1899-12-30T00:46:46"/>
    <s v="(07:31)"/>
    <x v="14"/>
    <x v="0"/>
    <n v="-265"/>
    <s v="Ivanhoe Runners"/>
    <s v="VM50"/>
    <n v="21"/>
    <x v="9"/>
  </r>
  <r>
    <n v="325"/>
    <d v="1899-12-30T00:47:35"/>
    <s v="(07:39)"/>
    <x v="8"/>
    <x v="1"/>
    <n v="-54"/>
    <s v="Ivanhoe Runners"/>
    <s v="VW45"/>
    <n v="29"/>
    <x v="9"/>
  </r>
  <r>
    <n v="387"/>
    <d v="1899-12-30T00:49:02"/>
    <s v="(07:53)"/>
    <x v="38"/>
    <x v="1"/>
    <n v="-83"/>
    <s v="Ivanhoe Runners"/>
    <s v="VW50"/>
    <n v="28"/>
    <x v="9"/>
  </r>
  <r>
    <n v="388"/>
    <d v="1899-12-30T00:49:04"/>
    <s v="(07:53)"/>
    <x v="84"/>
    <x v="1"/>
    <n v="-84"/>
    <s v="Ivanhoe Runners"/>
    <s v="VW45"/>
    <n v="27"/>
    <x v="9"/>
  </r>
  <r>
    <n v="412"/>
    <d v="1899-12-30T00:50:30"/>
    <s v="(08:07)"/>
    <x v="75"/>
    <x v="1"/>
    <n v="-92"/>
    <s v="Ivanhoe Runners"/>
    <s v="VW50"/>
    <n v="26"/>
    <x v="9"/>
  </r>
  <r>
    <n v="425"/>
    <d v="1899-12-30T00:51:10"/>
    <s v="(08:14)"/>
    <x v="18"/>
    <x v="1"/>
    <n v="-100"/>
    <s v="Ivanhoe Runners"/>
    <s v="VW40"/>
    <n v="25"/>
    <x v="9"/>
  </r>
  <r>
    <n v="468"/>
    <d v="1899-12-30T00:52:58"/>
    <s v="(08:31)"/>
    <x v="26"/>
    <x v="1"/>
    <n v="-125"/>
    <s v="Ivanhoe Runners"/>
    <s v="VW40"/>
    <n v="24"/>
    <x v="9"/>
  </r>
  <r>
    <n v="478"/>
    <d v="1899-12-30T00:53:15"/>
    <s v="(08:34)"/>
    <x v="98"/>
    <x v="1"/>
    <n v="-133"/>
    <s v="Ivanhoe Runners"/>
    <s v="VW45"/>
    <n v="23"/>
    <x v="9"/>
  </r>
  <r>
    <n v="528"/>
    <d v="1899-12-30T00:55:44"/>
    <s v="(08:58)"/>
    <x v="41"/>
    <x v="1"/>
    <n v="-169"/>
    <s v="Ivanhoe Runners"/>
    <s v="VW50"/>
    <n v="22"/>
    <x v="9"/>
  </r>
  <r>
    <n v="586"/>
    <d v="1899-12-30T00:59:45"/>
    <s v="(09:36)"/>
    <x v="42"/>
    <x v="1"/>
    <m/>
    <s v="Ivanhoe Runners"/>
    <s v="VW50"/>
    <n v="21"/>
    <x v="9"/>
  </r>
  <r>
    <n v="592"/>
    <d v="1899-12-30T01:00:11"/>
    <s v="(09:41)"/>
    <x v="31"/>
    <x v="1"/>
    <n v="-210"/>
    <s v="Ivanhoe Runners"/>
    <s v="SW"/>
    <n v="20"/>
    <x v="9"/>
  </r>
  <r>
    <n v="6"/>
    <d v="1899-12-30T00:39:01"/>
    <s v="(06:16)"/>
    <x v="0"/>
    <x v="0"/>
    <m/>
    <s v="Ivanhoe Runners"/>
    <s v="SM"/>
    <n v="30"/>
    <x v="10"/>
  </r>
  <r>
    <n v="10"/>
    <d v="1899-12-30T00:39:47"/>
    <s v="(06:24)"/>
    <x v="60"/>
    <x v="0"/>
    <m/>
    <s v="Ivanhoe Runners"/>
    <s v="SM"/>
    <n v="29"/>
    <x v="10"/>
  </r>
  <r>
    <n v="17"/>
    <d v="1899-12-30T00:41:44"/>
    <s v="(06:42)"/>
    <x v="3"/>
    <x v="0"/>
    <m/>
    <s v="Ivanhoe Runners"/>
    <s v="SM"/>
    <n v="28"/>
    <x v="10"/>
  </r>
  <r>
    <n v="18"/>
    <d v="1899-12-30T00:41:55"/>
    <s v="(06:44)"/>
    <x v="94"/>
    <x v="0"/>
    <m/>
    <s v="Ivanhoe Runners"/>
    <s v="VM50"/>
    <n v="27"/>
    <x v="10"/>
  </r>
  <r>
    <n v="30"/>
    <d v="1899-12-30T00:43:29"/>
    <s v="(06:59)"/>
    <x v="5"/>
    <x v="0"/>
    <m/>
    <s v="Ivanhoe Runners"/>
    <s v="VM45"/>
    <n v="26"/>
    <x v="10"/>
  </r>
  <r>
    <n v="31"/>
    <d v="1899-12-30T00:43:35"/>
    <s v="(07:00)"/>
    <x v="11"/>
    <x v="0"/>
    <m/>
    <s v="Ivanhoe Runners"/>
    <s v="VM50"/>
    <n v="25"/>
    <x v="10"/>
  </r>
  <r>
    <n v="32"/>
    <d v="1899-12-30T00:43:47"/>
    <s v="(07:02)"/>
    <x v="6"/>
    <x v="0"/>
    <m/>
    <s v="Ivanhoe Runners"/>
    <s v="VM50"/>
    <n v="24"/>
    <x v="10"/>
  </r>
  <r>
    <n v="33"/>
    <d v="1899-12-30T00:43:52"/>
    <s v="(07:03)"/>
    <x v="4"/>
    <x v="0"/>
    <m/>
    <s v="Ivanhoe Runners"/>
    <s v="VM45"/>
    <n v="23"/>
    <x v="10"/>
  </r>
  <r>
    <n v="41"/>
    <d v="1899-12-30T00:45:00"/>
    <s v="(07:14)"/>
    <x v="33"/>
    <x v="0"/>
    <m/>
    <s v="Ivanhoe Runners"/>
    <s v="SM"/>
    <n v="22"/>
    <x v="10"/>
  </r>
  <r>
    <n v="62"/>
    <d v="1899-12-30T00:47:04"/>
    <s v="(07:34)"/>
    <x v="15"/>
    <x v="0"/>
    <m/>
    <s v="Ivanhoe Runners"/>
    <s v="VM50"/>
    <n v="21"/>
    <x v="10"/>
  </r>
  <r>
    <n v="63"/>
    <d v="1899-12-30T00:47:01"/>
    <s v="(07:33)"/>
    <x v="12"/>
    <x v="0"/>
    <m/>
    <s v="Ivanhoe Runners"/>
    <s v="VM45"/>
    <n v="20"/>
    <x v="10"/>
  </r>
  <r>
    <n v="78"/>
    <d v="1899-12-30T00:48:43"/>
    <s v="(07:50)"/>
    <x v="47"/>
    <x v="0"/>
    <m/>
    <s v="Ivanhoe Runners"/>
    <s v="VM45"/>
    <n v="19"/>
    <x v="10"/>
  </r>
  <r>
    <n v="82"/>
    <d v="1899-12-30T00:49:00"/>
    <s v="(07:53)"/>
    <x v="8"/>
    <x v="1"/>
    <m/>
    <s v="Ivanhoe Runners"/>
    <s v="VW45"/>
    <n v="30"/>
    <x v="10"/>
  </r>
  <r>
    <n v="111"/>
    <d v="1899-12-30T00:51:08"/>
    <s v="(08:13)"/>
    <x v="75"/>
    <x v="1"/>
    <m/>
    <s v="Ivanhoe Runners"/>
    <s v="VW50"/>
    <n v="29"/>
    <x v="10"/>
  </r>
  <r>
    <n v="123"/>
    <d v="1899-12-30T00:51:54"/>
    <s v="(08:21)"/>
    <x v="18"/>
    <x v="1"/>
    <m/>
    <s v="Ivanhoe Runners"/>
    <s v="VW40"/>
    <n v="28"/>
    <x v="10"/>
  </r>
  <r>
    <n v="129"/>
    <d v="1899-12-30T00:52:15"/>
    <s v="(08:24)"/>
    <x v="21"/>
    <x v="1"/>
    <m/>
    <s v="Ivanhoe Runners"/>
    <s v="VW35"/>
    <n v="27"/>
    <x v="10"/>
  </r>
  <r>
    <n v="145"/>
    <d v="1899-12-30T00:53:03"/>
    <s v="(08:32)"/>
    <x v="38"/>
    <x v="1"/>
    <m/>
    <s v="Ivanhoe Runners"/>
    <s v="VW50"/>
    <n v="26"/>
    <x v="10"/>
  </r>
  <r>
    <n v="168"/>
    <d v="1899-12-30T00:54:29"/>
    <s v="(08:46)"/>
    <x v="88"/>
    <x v="1"/>
    <m/>
    <s v="Ivanhoe Runners"/>
    <s v="VW45"/>
    <n v="25"/>
    <x v="10"/>
  </r>
  <r>
    <n v="169"/>
    <d v="1899-12-30T00:54:31"/>
    <s v="(08:46)"/>
    <x v="27"/>
    <x v="1"/>
    <m/>
    <s v="Ivanhoe Runners"/>
    <s v="SW"/>
    <n v="24"/>
    <x v="10"/>
  </r>
  <r>
    <n v="194"/>
    <d v="1899-12-30T00:56:09"/>
    <s v="(09:02)"/>
    <x v="20"/>
    <x v="1"/>
    <m/>
    <s v="Ivanhoe Runners"/>
    <s v="VW40"/>
    <n v="23"/>
    <x v="10"/>
  </r>
  <r>
    <n v="225"/>
    <d v="1899-12-30T00:59:19"/>
    <s v="(09:32)"/>
    <x v="54"/>
    <x v="1"/>
    <m/>
    <s v="Ivanhoe Runners"/>
    <s v="VW40"/>
    <n v="22"/>
    <x v="10"/>
  </r>
  <r>
    <n v="285"/>
    <d v="1899-12-30T01:04:11"/>
    <s v="(10:19)"/>
    <x v="30"/>
    <x v="0"/>
    <m/>
    <s v="Ivanhoe Runners"/>
    <s v="VM45"/>
    <n v="18"/>
    <x v="10"/>
  </r>
  <r>
    <n v="368"/>
    <d v="1899-12-30T01:18:50"/>
    <s v="(12:41)"/>
    <x v="32"/>
    <x v="1"/>
    <m/>
    <s v="Ivanhoe Runners"/>
    <s v="VW40"/>
    <n v="21"/>
    <x v="10"/>
  </r>
  <r>
    <n v="21"/>
    <d v="1899-12-30T00:43:57"/>
    <s v="(06:16)"/>
    <x v="80"/>
    <x v="0"/>
    <m/>
    <s v="Ivanhoe Runners"/>
    <s v="SM"/>
    <n v="30"/>
    <x v="11"/>
  </r>
  <r>
    <n v="41"/>
    <d v="1899-12-30T00:46:00"/>
    <s v="(06:34)"/>
    <x v="0"/>
    <x v="0"/>
    <m/>
    <s v="Ivanhoe Runners"/>
    <s v="SM"/>
    <n v="29"/>
    <x v="11"/>
  </r>
  <r>
    <n v="89"/>
    <d v="1899-12-30T00:50:06"/>
    <s v="(07:09)"/>
    <x v="4"/>
    <x v="0"/>
    <m/>
    <s v="Ivanhoe Runners"/>
    <s v="VM45"/>
    <n v="28"/>
    <x v="11"/>
  </r>
  <r>
    <n v="114"/>
    <d v="1899-12-30T00:52:13"/>
    <s v="(07:27)"/>
    <x v="44"/>
    <x v="1"/>
    <m/>
    <s v="Ivanhoe Runners"/>
    <s v="VW45"/>
    <n v="30"/>
    <x v="11"/>
  </r>
  <r>
    <n v="118"/>
    <d v="1899-12-30T00:52:17"/>
    <s v="(07:28)"/>
    <x v="15"/>
    <x v="0"/>
    <m/>
    <s v="Ivanhoe Runners"/>
    <s v="VM50"/>
    <n v="27"/>
    <x v="11"/>
  </r>
  <r>
    <n v="119"/>
    <d v="1899-12-30T00:52:22"/>
    <s v="(07:28)"/>
    <x v="3"/>
    <x v="0"/>
    <m/>
    <s v="Ivanhoe Runners"/>
    <s v="SM"/>
    <n v="26"/>
    <x v="11"/>
  </r>
  <r>
    <n v="137"/>
    <d v="1899-12-30T00:53:33"/>
    <s v="(07:39)"/>
    <x v="1"/>
    <x v="0"/>
    <m/>
    <s v="Ivanhoe Runners"/>
    <s v="SM"/>
    <n v="25"/>
    <x v="11"/>
  </r>
  <r>
    <n v="211"/>
    <d v="1899-12-30T00:56:59"/>
    <s v="(08:08)"/>
    <x v="77"/>
    <x v="0"/>
    <m/>
    <s v="Ivanhoe Runners"/>
    <s v="VM50"/>
    <n v="24"/>
    <x v="11"/>
  </r>
  <r>
    <n v="228"/>
    <d v="1899-12-30T00:58:00"/>
    <s v="(08:17)"/>
    <x v="16"/>
    <x v="0"/>
    <m/>
    <s v="Ivanhoe Runners"/>
    <s v="VM55"/>
    <n v="23"/>
    <x v="11"/>
  </r>
  <r>
    <n v="229"/>
    <d v="1899-12-30T00:58:01"/>
    <s v="(08:17)"/>
    <x v="12"/>
    <x v="0"/>
    <m/>
    <s v="Ivanhoe Runners"/>
    <s v="VM45"/>
    <n v="22"/>
    <x v="11"/>
  </r>
  <r>
    <n v="261"/>
    <d v="1899-12-30T00:59:27"/>
    <s v="(08:29)"/>
    <x v="17"/>
    <x v="0"/>
    <m/>
    <s v="Ivanhoe Runners"/>
    <s v="VM40"/>
    <n v="21"/>
    <x v="11"/>
  </r>
  <r>
    <n v="280"/>
    <d v="1899-12-30T01:01:02"/>
    <s v="(08:43)"/>
    <x v="18"/>
    <x v="1"/>
    <m/>
    <s v="Ivanhoe Runners"/>
    <s v="VW40"/>
    <n v="29"/>
    <x v="11"/>
  </r>
  <r>
    <n v="283"/>
    <d v="1899-12-30T01:01:13"/>
    <s v="(08:44)"/>
    <x v="75"/>
    <x v="1"/>
    <m/>
    <s v="Ivanhoe Runners"/>
    <s v="VW50"/>
    <n v="28"/>
    <x v="11"/>
  </r>
  <r>
    <n v="291"/>
    <d v="1899-12-30T01:01:25"/>
    <s v="(08:46)"/>
    <x v="62"/>
    <x v="0"/>
    <m/>
    <s v="Ivanhoe Runners"/>
    <s v="SM"/>
    <n v="20"/>
    <x v="11"/>
  </r>
  <r>
    <n v="347"/>
    <d v="1899-12-30T01:05:26"/>
    <s v="(09:20)"/>
    <x v="21"/>
    <x v="1"/>
    <m/>
    <s v="Ivanhoe Runners"/>
    <s v="VW35"/>
    <n v="27"/>
    <x v="11"/>
  </r>
  <r>
    <n v="348"/>
    <d v="1899-12-30T01:05:26"/>
    <s v="(09:20)"/>
    <x v="36"/>
    <x v="0"/>
    <m/>
    <s v="Ivanhoe Runners"/>
    <s v="VM40"/>
    <n v="19"/>
    <x v="11"/>
  </r>
  <r>
    <n v="379"/>
    <d v="1899-12-30T01:08:15"/>
    <s v="(09:45)"/>
    <x v="84"/>
    <x v="1"/>
    <m/>
    <s v="Ivanhoe Runners"/>
    <s v="VW45"/>
    <n v="26"/>
    <x v="11"/>
  </r>
  <r>
    <n v="6"/>
    <d v="1899-12-30T00:29:13"/>
    <s v="(05:50)"/>
    <x v="80"/>
    <x v="0"/>
    <n v="-6"/>
    <s v="Ivanhoe Runners"/>
    <s v="SM"/>
    <n v="30"/>
    <x v="12"/>
  </r>
  <r>
    <n v="22"/>
    <d v="1899-12-30T00:30:36"/>
    <s v="(06:07)"/>
    <x v="60"/>
    <x v="0"/>
    <m/>
    <s v="Ivanhoe Runners"/>
    <s v="SM"/>
    <n v="29"/>
    <x v="12"/>
  </r>
  <r>
    <n v="27"/>
    <d v="1899-12-30T00:31:44"/>
    <s v="(06:20)"/>
    <x v="94"/>
    <x v="0"/>
    <m/>
    <s v="Ivanhoe Runners"/>
    <s v="VM50"/>
    <n v="28"/>
    <x v="12"/>
  </r>
  <r>
    <n v="43"/>
    <d v="1899-12-30T00:33:03"/>
    <s v="(06:36)"/>
    <x v="4"/>
    <x v="0"/>
    <m/>
    <s v="Ivanhoe Runners"/>
    <s v="VM45"/>
    <n v="27"/>
    <x v="12"/>
  </r>
  <r>
    <n v="50"/>
    <d v="1899-12-30T00:33:37"/>
    <s v="(06:43)"/>
    <x v="6"/>
    <x v="0"/>
    <m/>
    <s v="Ivanhoe Runners"/>
    <s v="VM50"/>
    <n v="26"/>
    <x v="12"/>
  </r>
  <r>
    <n v="52"/>
    <d v="1899-12-30T00:34:10"/>
    <s v="(06:50)"/>
    <x v="1"/>
    <x v="0"/>
    <m/>
    <s v="Ivanhoe Runners"/>
    <s v="SM"/>
    <n v="25"/>
    <x v="12"/>
  </r>
  <r>
    <n v="54"/>
    <d v="1899-12-30T00:34:16"/>
    <s v="(06:51)"/>
    <x v="46"/>
    <x v="0"/>
    <m/>
    <s v="Ivanhoe Runners"/>
    <s v="VM65"/>
    <n v="24"/>
    <x v="12"/>
  </r>
  <r>
    <n v="58"/>
    <d v="1899-12-30T00:34:42"/>
    <s v="(06:56)"/>
    <x v="33"/>
    <x v="0"/>
    <m/>
    <s v="Ivanhoe Runners"/>
    <s v="SM"/>
    <n v="23"/>
    <x v="12"/>
  </r>
  <r>
    <n v="66"/>
    <d v="1899-12-30T00:35:19"/>
    <s v="(07:03)"/>
    <x v="62"/>
    <x v="0"/>
    <m/>
    <s v="Ivanhoe Runners"/>
    <s v="SM"/>
    <n v="22"/>
    <x v="12"/>
  </r>
  <r>
    <n v="67"/>
    <d v="1899-12-30T00:35:33"/>
    <s v="(07:06)"/>
    <x v="15"/>
    <x v="0"/>
    <m/>
    <s v="Ivanhoe Runners"/>
    <s v="VM50"/>
    <n v="21"/>
    <x v="12"/>
  </r>
  <r>
    <n v="69"/>
    <d v="1899-12-30T00:35:56"/>
    <s v="(07:11)"/>
    <x v="7"/>
    <x v="0"/>
    <m/>
    <s v="Ivanhoe Runners"/>
    <s v="SM"/>
    <n v="20"/>
    <x v="12"/>
  </r>
  <r>
    <n v="76"/>
    <d v="1899-12-30T00:36:20"/>
    <s v="(07:16)"/>
    <x v="103"/>
    <x v="0"/>
    <m/>
    <s v="Ivanhoe Runners"/>
    <s v="VM40"/>
    <n v="19"/>
    <x v="12"/>
  </r>
  <r>
    <n v="78"/>
    <d v="1899-12-30T00:36:23"/>
    <s v="(07:16)"/>
    <x v="12"/>
    <x v="0"/>
    <m/>
    <s v="Ivanhoe Runners"/>
    <s v="VM45"/>
    <n v="18"/>
    <x v="12"/>
  </r>
  <r>
    <n v="84"/>
    <d v="1899-12-30T00:36:41"/>
    <s v="(07:20)"/>
    <x v="79"/>
    <x v="1"/>
    <m/>
    <s v="Ivanhoe Runners"/>
    <s v="SW"/>
    <n v="30"/>
    <x v="12"/>
  </r>
  <r>
    <n v="85"/>
    <d v="1899-12-30T00:36:55"/>
    <s v="(07:23)"/>
    <x v="77"/>
    <x v="0"/>
    <m/>
    <s v="Ivanhoe Runners"/>
    <s v="VM50"/>
    <n v="17"/>
    <x v="12"/>
  </r>
  <r>
    <n v="92"/>
    <d v="1899-12-30T00:37:36"/>
    <s v="(07:31)"/>
    <x v="78"/>
    <x v="0"/>
    <m/>
    <s v="Ivanhoe Runners"/>
    <s v="VM50"/>
    <n v="16"/>
    <x v="12"/>
  </r>
  <r>
    <n v="93"/>
    <d v="1899-12-30T00:37:36"/>
    <s v="(07:31)"/>
    <x v="47"/>
    <x v="0"/>
    <m/>
    <s v="Ivanhoe Runners"/>
    <s v="VM45"/>
    <n v="15"/>
    <x v="12"/>
  </r>
  <r>
    <n v="94"/>
    <d v="1899-12-30T00:37:43"/>
    <s v="(07:32)"/>
    <x v="95"/>
    <x v="1"/>
    <m/>
    <s v="Ivanhoe Runners"/>
    <s v="VW40"/>
    <n v="29"/>
    <x v="12"/>
  </r>
  <r>
    <n v="96"/>
    <d v="1899-12-30T00:37:54"/>
    <s v="(07:34)"/>
    <x v="104"/>
    <x v="1"/>
    <m/>
    <s v="Ivanhoe Runners"/>
    <s v="JW15"/>
    <n v="28"/>
    <x v="12"/>
  </r>
  <r>
    <n v="107"/>
    <d v="1899-12-30T00:38:34"/>
    <s v="(07:42)"/>
    <x v="75"/>
    <x v="1"/>
    <m/>
    <s v="Ivanhoe Runners"/>
    <s v="VW50"/>
    <n v="27"/>
    <x v="12"/>
  </r>
  <r>
    <n v="111"/>
    <d v="1899-12-30T00:38:45"/>
    <s v="(07:45)"/>
    <x v="18"/>
    <x v="1"/>
    <m/>
    <s v="Ivanhoe Runners"/>
    <s v="VW40"/>
    <n v="26"/>
    <x v="12"/>
  </r>
  <r>
    <n v="119"/>
    <d v="1899-12-30T00:39:31"/>
    <s v="(07:54)"/>
    <x v="96"/>
    <x v="1"/>
    <m/>
    <s v="Ivanhoe Runners"/>
    <s v="VW40"/>
    <n v="25"/>
    <x v="12"/>
  </r>
  <r>
    <n v="126"/>
    <d v="1899-12-30T00:39:50"/>
    <s v="(07:58)"/>
    <x v="38"/>
    <x v="1"/>
    <m/>
    <s v="Ivanhoe Runners"/>
    <s v="VW50"/>
    <n v="24"/>
    <x v="12"/>
  </r>
  <r>
    <n v="135"/>
    <d v="1899-12-30T00:40:34"/>
    <s v="(08:06)"/>
    <x v="85"/>
    <x v="1"/>
    <m/>
    <s v="Ivanhoe Runners"/>
    <s v="VW35"/>
    <n v="23"/>
    <x v="12"/>
  </r>
  <r>
    <n v="140"/>
    <d v="1899-12-30T00:40:45"/>
    <s v="(08:09)"/>
    <x v="25"/>
    <x v="1"/>
    <m/>
    <s v="Ivanhoe Runners"/>
    <s v="VW40"/>
    <n v="22"/>
    <x v="12"/>
  </r>
  <r>
    <n v="162"/>
    <d v="1899-12-30T00:42:55"/>
    <s v="(08:35)"/>
    <x v="24"/>
    <x v="1"/>
    <m/>
    <s v="Ivanhoe Runners"/>
    <s v="VW45"/>
    <n v="21"/>
    <x v="12"/>
  </r>
  <r>
    <n v="163"/>
    <d v="1899-12-30T00:43:01"/>
    <s v="(08:36)"/>
    <x v="66"/>
    <x v="1"/>
    <m/>
    <s v="Ivanhoe Runners"/>
    <s v="VW65"/>
    <n v="20"/>
    <x v="12"/>
  </r>
  <r>
    <n v="169"/>
    <d v="1899-12-30T00:44:04"/>
    <s v="(08:48)"/>
    <x v="105"/>
    <x v="1"/>
    <m/>
    <s v="Ivanhoe Runners"/>
    <s v="SW"/>
    <n v="19"/>
    <x v="12"/>
  </r>
  <r>
    <n v="185"/>
    <d v="1899-12-30T00:47:49"/>
    <s v="(09:33)"/>
    <x v="29"/>
    <x v="1"/>
    <m/>
    <s v="Ivanhoe Runners"/>
    <s v="VW40"/>
    <n v="18"/>
    <x v="12"/>
  </r>
  <r>
    <n v="189"/>
    <d v="1899-12-30T00:48:24"/>
    <s v="(09:40)"/>
    <x v="106"/>
    <x v="1"/>
    <m/>
    <s v="Ivanhoe Runners"/>
    <s v="VW35"/>
    <n v="17"/>
    <x v="12"/>
  </r>
  <r>
    <n v="191"/>
    <d v="1899-12-30T00:48:33"/>
    <s v="(09:42)"/>
    <x v="31"/>
    <x v="1"/>
    <m/>
    <s v="Ivanhoe Runners"/>
    <s v="SW"/>
    <n v="16"/>
    <x v="12"/>
  </r>
  <r>
    <n v="192"/>
    <d v="1899-12-30T00:48:34"/>
    <s v="(09:42)"/>
    <x v="27"/>
    <x v="1"/>
    <m/>
    <s v="Ivanhoe Runners"/>
    <s v="SW"/>
    <n v="15"/>
    <x v="12"/>
  </r>
  <r>
    <n v="199"/>
    <d v="1899-12-30T00:49:35"/>
    <s v="(09:55)"/>
    <x v="87"/>
    <x v="1"/>
    <m/>
    <s v="Ivanhoe Runners"/>
    <s v="VW45"/>
    <n v="14"/>
    <x v="12"/>
  </r>
  <r>
    <n v="207"/>
    <d v="1899-12-30T00:55:08"/>
    <s v="(11:01)"/>
    <x v="57"/>
    <x v="0"/>
    <m/>
    <s v="Ivanhoe Runners"/>
    <s v="VM50"/>
    <n v="14"/>
    <x v="12"/>
  </r>
  <r>
    <n v="209"/>
    <d v="1899-12-30T00:57:21"/>
    <s v="(11:28)"/>
    <x v="32"/>
    <x v="1"/>
    <m/>
    <s v="Ivanhoe Runners"/>
    <s v="VW40"/>
    <n v="13"/>
    <x v="12"/>
  </r>
  <r>
    <n v="53"/>
    <d v="1899-12-30T00:30:42"/>
    <s v="(06:08)"/>
    <x v="92"/>
    <x v="0"/>
    <n v="-52"/>
    <s v="Ivanhoe Runners"/>
    <s v="VM40"/>
    <n v="30"/>
    <x v="13"/>
  </r>
  <r>
    <n v="58"/>
    <d v="1899-12-30T00:31:01"/>
    <s v="(06:12)"/>
    <x v="94"/>
    <x v="0"/>
    <n v="-56"/>
    <s v="Ivanhoe Runners"/>
    <s v="VM50"/>
    <n v="29"/>
    <x v="13"/>
  </r>
  <r>
    <n v="83"/>
    <d v="1899-12-30T00:32:07"/>
    <s v="(06:25)"/>
    <x v="93"/>
    <x v="0"/>
    <n v="-76"/>
    <s v="Ivanhoe Runners"/>
    <s v="SM"/>
    <n v="28"/>
    <x v="13"/>
  </r>
  <r>
    <n v="112"/>
    <d v="1899-12-30T00:32:53"/>
    <s v="(06:34)"/>
    <x v="11"/>
    <x v="0"/>
    <n v="-105"/>
    <s v="Ivanhoe Runners"/>
    <s v="VM50"/>
    <n v="27"/>
    <x v="13"/>
  </r>
  <r>
    <n v="122"/>
    <d v="1899-12-30T00:33:19"/>
    <s v="(06:39)"/>
    <x v="44"/>
    <x v="1"/>
    <n v="-9"/>
    <s v="Ivanhoe Runners"/>
    <s v="VW45"/>
    <n v="30"/>
    <x v="13"/>
  </r>
  <r>
    <n v="132"/>
    <d v="1899-12-30T00:33:37"/>
    <s v="(06:43)"/>
    <x v="5"/>
    <x v="0"/>
    <n v="-123"/>
    <s v="Ivanhoe Runners"/>
    <s v="VM45"/>
    <n v="26"/>
    <x v="13"/>
  </r>
  <r>
    <n v="144"/>
    <d v="1899-12-30T00:34:13"/>
    <s v="(06:50)"/>
    <x v="46"/>
    <x v="0"/>
    <n v="-134"/>
    <s v="Ivanhoe Runners"/>
    <s v="VM65"/>
    <n v="25"/>
    <x v="13"/>
  </r>
  <r>
    <n v="145"/>
    <d v="1899-12-30T00:34:15"/>
    <s v="(06:51)"/>
    <x v="73"/>
    <x v="1"/>
    <n v="-11"/>
    <s v="Ivanhoe Runners"/>
    <s v="SW"/>
    <n v="29"/>
    <x v="13"/>
  </r>
  <r>
    <n v="150"/>
    <d v="1899-12-30T00:34:24"/>
    <s v="(06:52)"/>
    <x v="12"/>
    <x v="0"/>
    <n v="-139"/>
    <s v="Ivanhoe Runners"/>
    <s v="VM45"/>
    <n v="24"/>
    <x v="13"/>
  </r>
  <r>
    <n v="159"/>
    <d v="1899-12-30T00:34:46"/>
    <s v="(06:57)"/>
    <x v="62"/>
    <x v="0"/>
    <n v="-148"/>
    <s v="Ivanhoe Runners"/>
    <s v="SM"/>
    <n v="23"/>
    <x v="13"/>
  </r>
  <r>
    <n v="206"/>
    <d v="1899-12-30T00:36:01"/>
    <s v="(07:12)"/>
    <x v="15"/>
    <x v="0"/>
    <n v="-184"/>
    <s v="Ivanhoe Runners"/>
    <s v="VM50"/>
    <n v="22"/>
    <x v="13"/>
  </r>
  <r>
    <n v="257"/>
    <d v="1899-12-30T00:37:24"/>
    <s v="(07:28)"/>
    <x v="75"/>
    <x v="1"/>
    <n v="-35"/>
    <s v="Ivanhoe Runners"/>
    <s v="VW50"/>
    <n v="28"/>
    <x v="13"/>
  </r>
  <r>
    <n v="279"/>
    <d v="1899-12-30T00:38:08"/>
    <s v="(07:37)"/>
    <x v="21"/>
    <x v="1"/>
    <n v="-43"/>
    <s v="Ivanhoe Runners"/>
    <s v="VW35"/>
    <n v="27"/>
    <x v="13"/>
  </r>
  <r>
    <n v="331"/>
    <d v="1899-12-30T00:39:28"/>
    <s v="(07:53)"/>
    <x v="84"/>
    <x v="1"/>
    <n v="-63"/>
    <s v="Ivanhoe Runners"/>
    <s v="VW45"/>
    <n v="26"/>
    <x v="13"/>
  </r>
  <r>
    <n v="337"/>
    <d v="1899-12-30T00:39:51"/>
    <s v="(07:58)"/>
    <x v="8"/>
    <x v="1"/>
    <n v="-66"/>
    <s v="Ivanhoe Runners"/>
    <s v="VW45"/>
    <n v="25"/>
    <x v="13"/>
  </r>
  <r>
    <n v="416"/>
    <d v="1899-12-30T00:42:23"/>
    <s v="(08:28)"/>
    <x v="27"/>
    <x v="1"/>
    <n v="-100"/>
    <s v="Ivanhoe Runners"/>
    <s v="SW"/>
    <n v="24"/>
    <x v="13"/>
  </r>
  <r>
    <n v="427"/>
    <d v="1899-12-30T00:42:38"/>
    <s v="(08:31)"/>
    <x v="66"/>
    <x v="1"/>
    <n v="-104"/>
    <s v="Ivanhoe Runners"/>
    <s v="VW65"/>
    <n v="23"/>
    <x v="13"/>
  </r>
  <r>
    <n v="529"/>
    <d v="1899-12-30T00:48:44"/>
    <s v="(09:44)"/>
    <x v="70"/>
    <x v="1"/>
    <n v="-180"/>
    <s v="Ivanhoe Runners"/>
    <s v="VW45"/>
    <n v="22"/>
    <x v="13"/>
  </r>
  <r>
    <n v="535"/>
    <d v="1899-12-30T00:49:08"/>
    <s v="(09:49)"/>
    <x v="42"/>
    <x v="1"/>
    <n v="-184"/>
    <s v="Ivanhoe Runners"/>
    <s v="VW50"/>
    <n v="21"/>
    <x v="13"/>
  </r>
  <r>
    <n v="558"/>
    <d v="1899-12-30T00:56:13"/>
    <s v="(11:14)"/>
    <x v="32"/>
    <x v="1"/>
    <n v="-200"/>
    <s v="Ivanhoe Runners"/>
    <s v="VW40"/>
    <n v="20"/>
    <x v="13"/>
  </r>
  <r>
    <n v="10"/>
    <d v="1899-12-30T00:59:23"/>
    <s v="(05:56)"/>
    <x v="80"/>
    <x v="0"/>
    <n v="-10"/>
    <s v="Ivanhoe Runners"/>
    <s v="SM"/>
    <n v="30"/>
    <x v="14"/>
  </r>
  <r>
    <n v="80"/>
    <d v="1899-12-30T01:06:39"/>
    <s v="(06:39)"/>
    <x v="4"/>
    <x v="0"/>
    <n v="-76"/>
    <s v="Ivanhoe Runners"/>
    <s v="VM45"/>
    <n v="29"/>
    <x v="14"/>
  </r>
  <r>
    <n v="118"/>
    <d v="1899-12-30T01:08:42"/>
    <s v="(06:52)"/>
    <x v="6"/>
    <x v="0"/>
    <n v="-111"/>
    <s v="Ivanhoe Runners"/>
    <s v="VM50"/>
    <n v="28"/>
    <x v="14"/>
  </r>
  <r>
    <n v="129"/>
    <d v="1899-12-30T01:09:07"/>
    <s v="(06:54)"/>
    <x v="44"/>
    <x v="1"/>
    <n v="-9"/>
    <s v="Ivanhoe Runners"/>
    <s v="VW45"/>
    <n v="30"/>
    <x v="14"/>
  </r>
  <r>
    <n v="141"/>
    <d v="1899-12-30T01:10:44"/>
    <s v="(07:04)"/>
    <x v="46"/>
    <x v="0"/>
    <n v="-131"/>
    <s v="Ivanhoe Runners"/>
    <s v="VM65"/>
    <n v="27"/>
    <x v="14"/>
  </r>
  <r>
    <n v="163"/>
    <d v="1899-12-30T01:11:55"/>
    <s v="(07:11)"/>
    <x v="15"/>
    <x v="0"/>
    <n v="-151"/>
    <s v="Ivanhoe Runners"/>
    <s v="VM50"/>
    <n v="26"/>
    <x v="14"/>
  </r>
  <r>
    <n v="182"/>
    <d v="1899-12-30T01:13:00"/>
    <s v="(07:18)"/>
    <x v="33"/>
    <x v="0"/>
    <n v="-169"/>
    <s v="Ivanhoe Runners"/>
    <s v="SM"/>
    <n v="25"/>
    <x v="14"/>
  </r>
  <r>
    <n v="192"/>
    <d v="1899-12-30T01:13:44"/>
    <s v="(07:22)"/>
    <x v="62"/>
    <x v="0"/>
    <n v="-178"/>
    <s v="Ivanhoe Runners"/>
    <s v="SM"/>
    <n v="24"/>
    <x v="14"/>
  </r>
  <r>
    <n v="211"/>
    <d v="1899-12-30T01:14:24"/>
    <s v="(07:26)"/>
    <x v="81"/>
    <x v="0"/>
    <n v="-193"/>
    <s v="Ivanhoe Runners"/>
    <s v="VM50"/>
    <n v="23"/>
    <x v="14"/>
  </r>
  <r>
    <n v="251"/>
    <d v="1899-12-30T01:15:44"/>
    <s v="(07:34)"/>
    <x v="107"/>
    <x v="0"/>
    <n v="-217"/>
    <s v="Ivanhoe Runners"/>
    <s v="VM40"/>
    <n v="22"/>
    <x v="14"/>
  </r>
  <r>
    <n v="264"/>
    <d v="1899-12-30T01:17:12"/>
    <s v="(07:43)"/>
    <x v="14"/>
    <x v="0"/>
    <n v="-228"/>
    <s v="Ivanhoe Runners"/>
    <s v="VM50"/>
    <n v="21"/>
    <x v="14"/>
  </r>
  <r>
    <n v="296"/>
    <d v="1899-12-30T01:19:42"/>
    <s v="(07:58)"/>
    <x v="8"/>
    <x v="1"/>
    <n v="-44"/>
    <s v="Ivanhoe Runners"/>
    <s v="VW45"/>
    <n v="29"/>
    <x v="14"/>
  </r>
  <r>
    <n v="349"/>
    <d v="1899-12-30T01:22:32"/>
    <s v="(08:15)"/>
    <x v="21"/>
    <x v="1"/>
    <n v="-67"/>
    <s v="Ivanhoe Runners"/>
    <s v="VW35"/>
    <n v="28"/>
    <x v="14"/>
  </r>
  <r>
    <n v="364"/>
    <d v="1899-12-30T01:23:54"/>
    <s v="(08:23)"/>
    <x v="95"/>
    <x v="1"/>
    <n v="-74"/>
    <s v="Ivanhoe Runners"/>
    <s v="VW40"/>
    <n v="27"/>
    <x v="14"/>
  </r>
  <r>
    <n v="401"/>
    <d v="1899-12-30T01:26:09"/>
    <s v="(08:36)"/>
    <x v="38"/>
    <x v="1"/>
    <m/>
    <s v="Ivanhoe Runners"/>
    <s v="VW50"/>
    <n v="26"/>
    <x v="14"/>
  </r>
  <r>
    <n v="404"/>
    <d v="1899-12-30T01:26:17"/>
    <s v="(08:37)"/>
    <x v="88"/>
    <x v="1"/>
    <m/>
    <s v="Ivanhoe Runners"/>
    <s v="VW45"/>
    <n v="25"/>
    <x v="14"/>
  </r>
  <r>
    <n v="447"/>
    <d v="1899-12-30T01:28:18"/>
    <s v="(08:49)"/>
    <x v="98"/>
    <x v="1"/>
    <m/>
    <s v="Ivanhoe Runners"/>
    <s v="VW45"/>
    <n v="24"/>
    <x v="14"/>
  </r>
  <r>
    <n v="468"/>
    <d v="1899-12-30T01:30:02"/>
    <s v="(09:00)"/>
    <x v="84"/>
    <x v="1"/>
    <m/>
    <s v="Ivanhoe Runners"/>
    <s v="VW45"/>
    <n v="23"/>
    <x v="14"/>
  </r>
  <r>
    <n v="499"/>
    <d v="1899-12-30T01:33:30"/>
    <s v="(09:21)"/>
    <x v="41"/>
    <x v="1"/>
    <m/>
    <s v="Ivanhoe Runners"/>
    <s v="VW50"/>
    <n v="22"/>
    <x v="14"/>
  </r>
  <r>
    <n v="511"/>
    <d v="1899-12-30T01:34:23"/>
    <s v="(09:26)"/>
    <x v="26"/>
    <x v="1"/>
    <m/>
    <s v="Ivanhoe Runners"/>
    <s v="VW40"/>
    <n v="21"/>
    <x v="14"/>
  </r>
  <r>
    <n v="573"/>
    <d v="1899-12-30T01:42:24"/>
    <s v="(10:14)"/>
    <x v="31"/>
    <x v="1"/>
    <m/>
    <s v="Ivanhoe Runners"/>
    <s v="SW"/>
    <n v="20"/>
    <x v="14"/>
  </r>
  <r>
    <n v="625"/>
    <d v="1899-12-30T02:01:43"/>
    <s v="(12:10)"/>
    <x v="32"/>
    <x v="1"/>
    <m/>
    <s v="Ivanhoe Runners"/>
    <s v="VW40"/>
    <n v="19"/>
    <x v="14"/>
  </r>
  <r>
    <n v="250"/>
    <d v="1899-12-30T01:14:29"/>
    <s v="(11:59)"/>
    <x v="32"/>
    <x v="1"/>
    <n v="-85"/>
    <s v="Ivanhoe Runners"/>
    <s v="VW40"/>
    <n v="18"/>
    <x v="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98">
  <r>
    <n v="59"/>
    <d v="1899-12-30T00:44:58"/>
    <s v="(07:45)"/>
    <x v="0"/>
    <x v="0"/>
    <n v="-57"/>
    <s v="Ivanhoe Runners"/>
    <s v="VM40"/>
    <n v="30"/>
    <x v="0"/>
  </r>
  <r>
    <n v="72"/>
    <d v="1899-12-30T00:45:52"/>
    <s v="(07:54)"/>
    <x v="1"/>
    <x v="0"/>
    <n v="-70"/>
    <s v="Ivanhoe Runners"/>
    <s v="SM"/>
    <n v="29"/>
    <x v="0"/>
  </r>
  <r>
    <n v="77"/>
    <d v="1899-12-30T00:46:11"/>
    <s v="(07:57)"/>
    <x v="2"/>
    <x v="1"/>
    <n v="-3"/>
    <s v="Ivanhoe Runners"/>
    <s v="JW15"/>
    <n v="30"/>
    <x v="0"/>
  </r>
  <r>
    <n v="126"/>
    <d v="1899-12-30T00:50:09"/>
    <s v="(08:38)"/>
    <x v="3"/>
    <x v="0"/>
    <n v="-116"/>
    <s v="Ivanhoe Runners"/>
    <s v="SM"/>
    <n v="28"/>
    <x v="0"/>
  </r>
  <r>
    <n v="141"/>
    <d v="1899-12-30T00:50:42"/>
    <s v="(08:44)"/>
    <x v="4"/>
    <x v="0"/>
    <n v="-129"/>
    <s v="Ivanhoe Runners"/>
    <s v="SM"/>
    <n v="27"/>
    <x v="0"/>
  </r>
  <r>
    <n v="153"/>
    <d v="1899-12-30T00:51:19"/>
    <s v="(08:50)"/>
    <x v="5"/>
    <x v="0"/>
    <n v="-138"/>
    <s v="Ivanhoe Runners"/>
    <s v="VM65"/>
    <n v="26"/>
    <x v="0"/>
  </r>
  <r>
    <n v="170"/>
    <d v="1899-12-30T00:52:53"/>
    <s v="(09:07)"/>
    <x v="6"/>
    <x v="1"/>
    <n v="-18"/>
    <s v="Ivanhoe Runners"/>
    <s v="VW35"/>
    <n v="29"/>
    <x v="0"/>
  </r>
  <r>
    <n v="209"/>
    <d v="1899-12-30T00:55:59"/>
    <s v="(09:39)"/>
    <x v="7"/>
    <x v="1"/>
    <n v="-33"/>
    <s v="Ivanhoe Runners"/>
    <s v="VW35"/>
    <n v="28"/>
    <x v="0"/>
  </r>
  <r>
    <n v="211"/>
    <d v="1899-12-30T00:56:15"/>
    <s v="(09:41)"/>
    <x v="8"/>
    <x v="1"/>
    <n v="-34"/>
    <s v="Ivanhoe Runners"/>
    <s v="VW35"/>
    <n v="27"/>
    <x v="0"/>
  </r>
  <r>
    <n v="225"/>
    <d v="1899-12-30T00:56:55"/>
    <s v="(09:48)"/>
    <x v="9"/>
    <x v="0"/>
    <n v="-186"/>
    <s v="Ivanhoe Runners"/>
    <s v="VM45"/>
    <n v="25"/>
    <x v="0"/>
  </r>
  <r>
    <n v="234"/>
    <d v="1899-12-30T00:57:25"/>
    <s v="(09:53)"/>
    <x v="10"/>
    <x v="0"/>
    <n v="-193"/>
    <s v="Ivanhoe Runners"/>
    <s v="VM50"/>
    <n v="24"/>
    <x v="0"/>
  </r>
  <r>
    <n v="240"/>
    <d v="1899-12-30T00:57:55"/>
    <s v="(09:59)"/>
    <x v="11"/>
    <x v="1"/>
    <n v="-44"/>
    <s v="Ivanhoe Runners"/>
    <s v="VW40"/>
    <n v="26"/>
    <x v="0"/>
  </r>
  <r>
    <n v="244"/>
    <d v="1899-12-30T00:58:18"/>
    <s v="(10:03)"/>
    <x v="12"/>
    <x v="1"/>
    <n v="-45"/>
    <s v="Ivanhoe Runners"/>
    <s v="VW45"/>
    <n v="25"/>
    <x v="0"/>
  </r>
  <r>
    <n v="258"/>
    <d v="1899-12-30T00:59:26"/>
    <s v="(10:14)"/>
    <x v="13"/>
    <x v="1"/>
    <n v="-54"/>
    <s v="Ivanhoe Runners"/>
    <s v="VW45"/>
    <n v="24"/>
    <x v="0"/>
  </r>
  <r>
    <n v="260"/>
    <d v="1899-12-30T00:59:30"/>
    <s v="(10:15)"/>
    <x v="14"/>
    <x v="1"/>
    <n v="-55"/>
    <s v="Ivanhoe Runners"/>
    <s v="VW35"/>
    <n v="23"/>
    <x v="0"/>
  </r>
  <r>
    <n v="264"/>
    <d v="1899-12-30T00:59:43"/>
    <s v="(10:17)"/>
    <x v="15"/>
    <x v="1"/>
    <n v="-57"/>
    <s v="Ivanhoe Runners"/>
    <s v="VW40"/>
    <n v="22"/>
    <x v="0"/>
  </r>
  <r>
    <n v="274"/>
    <d v="1899-12-30T01:00:43"/>
    <s v="(10:28)"/>
    <x v="16"/>
    <x v="1"/>
    <n v="-60"/>
    <s v="Ivanhoe Runners"/>
    <s v="VW50"/>
    <n v="21"/>
    <x v="0"/>
  </r>
  <r>
    <n v="278"/>
    <d v="1899-12-30T01:01:06"/>
    <s v="(10:32)"/>
    <x v="17"/>
    <x v="1"/>
    <n v="-63"/>
    <s v="Ivanhoe Runners"/>
    <s v="SW"/>
    <n v="20"/>
    <x v="0"/>
  </r>
  <r>
    <n v="308"/>
    <d v="1899-12-30T01:04:45"/>
    <s v="(11:09)"/>
    <x v="18"/>
    <x v="0"/>
    <n v="-230"/>
    <s v="Ivanhoe Runners"/>
    <s v="VM60"/>
    <n v="23"/>
    <x v="0"/>
  </r>
  <r>
    <n v="311"/>
    <d v="1899-12-30T01:05:32"/>
    <s v="(11:17)"/>
    <x v="19"/>
    <x v="1"/>
    <n v="-81"/>
    <s v="Ivanhoe Runners"/>
    <s v="VW65"/>
    <n v="19"/>
    <x v="0"/>
  </r>
  <r>
    <n v="320"/>
    <d v="1899-12-30T01:06:47"/>
    <s v="(11:30)"/>
    <x v="20"/>
    <x v="1"/>
    <n v="-88"/>
    <s v="Ivanhoe Runners"/>
    <s v="VW55"/>
    <n v="18"/>
    <x v="0"/>
  </r>
  <r>
    <n v="328"/>
    <d v="1899-12-30T01:09:19"/>
    <s v="(11:57)"/>
    <x v="21"/>
    <x v="1"/>
    <n v="-95"/>
    <s v="Ivanhoe Runners"/>
    <s v="VW45"/>
    <n v="17"/>
    <x v="0"/>
  </r>
  <r>
    <n v="329"/>
    <d v="1899-12-30T01:09:21"/>
    <s v="(11:57)"/>
    <x v="22"/>
    <x v="1"/>
    <n v="-96"/>
    <s v="Ivanhoe Runners"/>
    <m/>
    <n v="16"/>
    <x v="0"/>
  </r>
  <r>
    <n v="332"/>
    <d v="1899-12-30T01:09:38"/>
    <s v="(12:00)"/>
    <x v="23"/>
    <x v="1"/>
    <n v="-99"/>
    <s v="Ivanhoe Runners"/>
    <s v="VW50"/>
    <n v="15"/>
    <x v="0"/>
  </r>
  <r>
    <n v="337"/>
    <d v="1899-12-30T01:10:06"/>
    <s v="(12:05)"/>
    <x v="24"/>
    <x v="1"/>
    <n v="-103"/>
    <s v="Ivanhoe Runners"/>
    <s v="VW45"/>
    <n v="14"/>
    <x v="0"/>
  </r>
  <r>
    <n v="352"/>
    <d v="1899-12-30T01:13:01"/>
    <s v="(12:35)"/>
    <x v="25"/>
    <x v="1"/>
    <n v="-113"/>
    <s v="Ivanhoe Runners"/>
    <s v="VW40"/>
    <n v="13"/>
    <x v="0"/>
  </r>
  <r>
    <n v="39"/>
    <d v="1899-12-30T00:43:27"/>
    <s v="(06:12)"/>
    <x v="26"/>
    <x v="0"/>
    <n v="-38"/>
    <s v="Ivanhoe Runners"/>
    <s v="SM"/>
    <n v="30"/>
    <x v="1"/>
  </r>
  <r>
    <n v="49"/>
    <d v="1899-12-30T00:44:22"/>
    <s v="(06:20)"/>
    <x v="0"/>
    <x v="0"/>
    <n v="-48"/>
    <s v="Ivanhoe Runners"/>
    <s v="VM40"/>
    <n v="29"/>
    <x v="1"/>
  </r>
  <r>
    <n v="60"/>
    <d v="1899-12-30T00:45:21"/>
    <s v="(06:28)"/>
    <x v="1"/>
    <x v="0"/>
    <n v="-57"/>
    <s v="Ivanhoe Runners"/>
    <s v="SM"/>
    <n v="28"/>
    <x v="1"/>
  </r>
  <r>
    <n v="63"/>
    <d v="1899-12-30T00:45:31"/>
    <s v="(06:30)"/>
    <x v="27"/>
    <x v="0"/>
    <n v="-60"/>
    <s v="Ivanhoe Runners"/>
    <s v="VM45"/>
    <n v="27"/>
    <x v="1"/>
  </r>
  <r>
    <n v="105"/>
    <d v="1899-12-30T00:47:39"/>
    <s v="(06:48)"/>
    <x v="28"/>
    <x v="0"/>
    <n v="-100"/>
    <s v="Ivanhoe Runners"/>
    <s v="SM"/>
    <n v="26"/>
    <x v="1"/>
  </r>
  <r>
    <n v="119"/>
    <d v="1899-12-30T00:48:40"/>
    <s v="(06:57)"/>
    <x v="29"/>
    <x v="0"/>
    <n v="-113"/>
    <s v="Ivanhoe Runners"/>
    <s v="VM50"/>
    <n v="25"/>
    <x v="1"/>
  </r>
  <r>
    <n v="161"/>
    <d v="1899-12-30T00:50:36"/>
    <s v="(07:13)"/>
    <x v="3"/>
    <x v="0"/>
    <n v="-145"/>
    <s v="Ivanhoe Runners"/>
    <s v="SM"/>
    <n v="24"/>
    <x v="1"/>
  </r>
  <r>
    <n v="170"/>
    <d v="1899-12-30T00:51:22"/>
    <s v="(07:20)"/>
    <x v="30"/>
    <x v="0"/>
    <n v="-153"/>
    <s v="Ivanhoe Runners"/>
    <s v="VM45"/>
    <n v="23"/>
    <x v="1"/>
  </r>
  <r>
    <n v="179"/>
    <d v="1899-12-30T00:51:50"/>
    <s v="(07:24)"/>
    <x v="5"/>
    <x v="0"/>
    <n v="-161"/>
    <s v="Ivanhoe Runners"/>
    <s v="VM65"/>
    <n v="22"/>
    <x v="1"/>
  </r>
  <r>
    <n v="212"/>
    <d v="1899-12-30T00:53:23"/>
    <s v="(07:37)"/>
    <x v="31"/>
    <x v="0"/>
    <n v="-185"/>
    <s v="Ivanhoe Runners"/>
    <s v="VM45"/>
    <n v="21"/>
    <x v="1"/>
  </r>
  <r>
    <n v="268"/>
    <d v="1899-12-30T00:56:15"/>
    <s v="(08:02)"/>
    <x v="11"/>
    <x v="1"/>
    <n v="-53"/>
    <s v="Ivanhoe Runners"/>
    <s v="VW40"/>
    <n v="30"/>
    <x v="1"/>
  </r>
  <r>
    <n v="270"/>
    <d v="1899-12-30T00:56:27"/>
    <s v="(08:03)"/>
    <x v="32"/>
    <x v="0"/>
    <n v="-216"/>
    <s v="Ivanhoe Runners"/>
    <s v="VM45"/>
    <n v="20"/>
    <x v="1"/>
  </r>
  <r>
    <n v="274"/>
    <d v="1899-12-30T00:56:39"/>
    <s v="(08:05)"/>
    <x v="22"/>
    <x v="1"/>
    <n v="-57"/>
    <s v="Ivanhoe Runners"/>
    <m/>
    <n v="29"/>
    <x v="1"/>
  </r>
  <r>
    <n v="275"/>
    <d v="1899-12-30T00:56:46"/>
    <s v="(08:06)"/>
    <x v="33"/>
    <x v="1"/>
    <n v="-58"/>
    <s v="Ivanhoe Runners"/>
    <s v="SW"/>
    <n v="28"/>
    <x v="1"/>
  </r>
  <r>
    <n v="335"/>
    <d v="1899-12-30T01:00:25"/>
    <s v="(08:37)"/>
    <x v="34"/>
    <x v="1"/>
    <n v="-88"/>
    <s v="Ivanhoe Runners"/>
    <s v="VW40"/>
    <n v="27"/>
    <x v="1"/>
  </r>
  <r>
    <n v="338"/>
    <d v="1899-12-30T01:00:48"/>
    <s v="(08:41)"/>
    <x v="19"/>
    <x v="1"/>
    <n v="-90"/>
    <s v="Ivanhoe Runners"/>
    <s v="VW65"/>
    <n v="26"/>
    <x v="1"/>
  </r>
  <r>
    <n v="344"/>
    <d v="1899-12-30T01:01:20"/>
    <s v="(08:45)"/>
    <x v="21"/>
    <x v="1"/>
    <n v="-94"/>
    <s v="Ivanhoe Runners"/>
    <s v="VW45"/>
    <n v="25"/>
    <x v="1"/>
  </r>
  <r>
    <n v="347"/>
    <d v="1899-12-30T01:01:15"/>
    <s v="(08:45)"/>
    <x v="35"/>
    <x v="1"/>
    <n v="-95"/>
    <s v="Ivanhoe Runners"/>
    <s v="VW45"/>
    <n v="24"/>
    <x v="1"/>
  </r>
  <r>
    <n v="406"/>
    <d v="1899-12-30T01:10:11"/>
    <s v="(10:01)"/>
    <x v="36"/>
    <x v="1"/>
    <n v="-138"/>
    <s v="Ivanhoe Runners"/>
    <s v="SW"/>
    <n v="23"/>
    <x v="1"/>
  </r>
  <r>
    <n v="441"/>
    <d v="1899-12-30T01:15:15"/>
    <s v="(10:45)"/>
    <x v="37"/>
    <x v="1"/>
    <n v="-167"/>
    <s v="Ivanhoe Runners"/>
    <s v="SW"/>
    <n v="22"/>
    <x v="1"/>
  </r>
  <r>
    <n v="452"/>
    <d v="1899-12-30T01:20:32"/>
    <s v="(11:30)"/>
    <x v="38"/>
    <x v="1"/>
    <n v="-175"/>
    <s v="Ivanhoe Runners"/>
    <s v="VW35"/>
    <n v="21"/>
    <x v="1"/>
  </r>
  <r>
    <n v="453"/>
    <d v="1899-12-30T01:20:34"/>
    <s v="(11:30)"/>
    <x v="39"/>
    <x v="1"/>
    <n v="-176"/>
    <s v="Ivanhoe Runners"/>
    <m/>
    <n v="20"/>
    <x v="1"/>
  </r>
  <r>
    <n v="460"/>
    <d v="1899-12-30T01:22:14"/>
    <s v="(11:44)"/>
    <x v="40"/>
    <x v="1"/>
    <n v="-182"/>
    <s v="Ivanhoe Runners"/>
    <s v="VW40"/>
    <n v="19"/>
    <x v="1"/>
  </r>
  <r>
    <n v="461"/>
    <d v="1899-12-30T01:22:23"/>
    <s v="(11:46)"/>
    <x v="41"/>
    <x v="1"/>
    <n v="-183"/>
    <s v="Ivanhoe Runners"/>
    <s v="VW40"/>
    <n v="18"/>
    <x v="1"/>
  </r>
  <r>
    <n v="57"/>
    <d v="1899-12-30T00:38:21"/>
    <s v="(06:23)"/>
    <x v="0"/>
    <x v="0"/>
    <n v="-56"/>
    <s v="Ivanhoe Runners"/>
    <s v="VM40"/>
    <n v="30"/>
    <x v="2"/>
  </r>
  <r>
    <n v="80"/>
    <d v="1899-12-30T00:39:50"/>
    <s v="(06:38)"/>
    <x v="27"/>
    <x v="0"/>
    <n v="-78"/>
    <s v="Ivanhoe Runners"/>
    <s v="VM45"/>
    <n v="29"/>
    <x v="2"/>
  </r>
  <r>
    <n v="147"/>
    <d v="1899-12-30T00:42:58"/>
    <s v="(07:09)"/>
    <x v="29"/>
    <x v="0"/>
    <n v="-134"/>
    <s v="Ivanhoe Runners"/>
    <s v="VM50"/>
    <n v="28"/>
    <x v="2"/>
  </r>
  <r>
    <n v="149"/>
    <d v="1899-12-30T00:42:41"/>
    <s v="(07:06)"/>
    <x v="42"/>
    <x v="0"/>
    <n v="-136"/>
    <s v="Ivanhoe Runners"/>
    <s v="SM"/>
    <n v="27"/>
    <x v="2"/>
  </r>
  <r>
    <n v="173"/>
    <d v="1899-12-30T00:44:03"/>
    <s v="(07:20)"/>
    <x v="5"/>
    <x v="0"/>
    <n v="-158"/>
    <s v="Ivanhoe Runners"/>
    <s v="VM65"/>
    <n v="26"/>
    <x v="2"/>
  </r>
  <r>
    <n v="188"/>
    <d v="1899-12-30T00:44:22"/>
    <s v="(07:23)"/>
    <x v="4"/>
    <x v="0"/>
    <n v="-168"/>
    <s v="Ivanhoe Runners"/>
    <s v="SM"/>
    <n v="25"/>
    <x v="2"/>
  </r>
  <r>
    <n v="191"/>
    <d v="1899-12-30T00:44:38"/>
    <s v="(07:26)"/>
    <x v="31"/>
    <x v="0"/>
    <n v="-171"/>
    <s v="Ivanhoe Runners"/>
    <s v="VM45"/>
    <n v="24"/>
    <x v="2"/>
  </r>
  <r>
    <n v="228"/>
    <d v="1899-12-30T00:46:26"/>
    <s v="(07:44)"/>
    <x v="43"/>
    <x v="0"/>
    <n v="-195"/>
    <s v="Ivanhoe Runners"/>
    <s v="VM55"/>
    <n v="23"/>
    <x v="2"/>
  </r>
  <r>
    <n v="238"/>
    <d v="1899-12-30T00:47:05"/>
    <s v="(07:50)"/>
    <x v="30"/>
    <x v="0"/>
    <n v="-201"/>
    <s v="Ivanhoe Runners"/>
    <s v="VM45"/>
    <n v="22"/>
    <x v="2"/>
  </r>
  <r>
    <n v="251"/>
    <d v="1899-12-30T00:47:31"/>
    <s v="(07:55)"/>
    <x v="44"/>
    <x v="0"/>
    <n v="-208"/>
    <s v="Ivanhoe Runners"/>
    <s v="VM50"/>
    <n v="21"/>
    <x v="2"/>
  </r>
  <r>
    <n v="252"/>
    <d v="1899-12-30T00:47:44"/>
    <s v="(07:57)"/>
    <x v="45"/>
    <x v="0"/>
    <n v="-209"/>
    <s v="Ivanhoe Runners"/>
    <s v="VM50"/>
    <n v="20"/>
    <x v="2"/>
  </r>
  <r>
    <n v="255"/>
    <d v="1899-12-30T00:47:51"/>
    <s v="(07:58)"/>
    <x v="10"/>
    <x v="0"/>
    <n v="-211"/>
    <s v="Ivanhoe Runners"/>
    <s v="VM50"/>
    <n v="19"/>
    <x v="2"/>
  </r>
  <r>
    <n v="260"/>
    <d v="1899-12-30T00:47:50"/>
    <s v="(07:58)"/>
    <x v="46"/>
    <x v="1"/>
    <n v="-46"/>
    <s v="Ivanhoe Runners"/>
    <s v="VW35"/>
    <n v="30"/>
    <x v="2"/>
  </r>
  <r>
    <n v="278"/>
    <d v="1899-12-30T00:48:36"/>
    <s v="(08:06)"/>
    <x v="17"/>
    <x v="1"/>
    <n v="-55"/>
    <s v="Ivanhoe Runners"/>
    <s v="SW"/>
    <n v="29"/>
    <x v="2"/>
  </r>
  <r>
    <n v="316"/>
    <d v="1899-12-30T00:50:16"/>
    <s v="(08:22)"/>
    <x v="16"/>
    <x v="1"/>
    <n v="-72"/>
    <s v="Ivanhoe Runners"/>
    <s v="VW50"/>
    <n v="28"/>
    <x v="2"/>
  </r>
  <r>
    <n v="317"/>
    <d v="1899-12-30T00:49:57"/>
    <s v="(08:19)"/>
    <x v="35"/>
    <x v="1"/>
    <n v="-73"/>
    <s v="Ivanhoe Runners"/>
    <s v="VW45"/>
    <n v="27"/>
    <x v="2"/>
  </r>
  <r>
    <n v="348"/>
    <d v="1899-12-30T00:51:52"/>
    <s v="(08:38)"/>
    <x v="21"/>
    <x v="1"/>
    <n v="-89"/>
    <s v="Ivanhoe Runners"/>
    <s v="VW45"/>
    <n v="26"/>
    <x v="2"/>
  </r>
  <r>
    <n v="359"/>
    <d v="1899-12-30T00:52:46"/>
    <s v="(08:47)"/>
    <x v="19"/>
    <x v="1"/>
    <n v="-97"/>
    <s v="Ivanhoe Runners"/>
    <s v="VW65"/>
    <n v="25"/>
    <x v="2"/>
  </r>
  <r>
    <n v="385"/>
    <d v="1899-12-30T00:55:14"/>
    <s v="(09:12)"/>
    <x v="47"/>
    <x v="1"/>
    <n v="-112"/>
    <s v="Ivanhoe Runners"/>
    <s v="VW50"/>
    <n v="24"/>
    <x v="2"/>
  </r>
  <r>
    <n v="387"/>
    <d v="1899-12-30T00:55:26"/>
    <s v="(09:14)"/>
    <x v="48"/>
    <x v="1"/>
    <n v="-114"/>
    <s v="Ivanhoe Runners"/>
    <s v="VW50"/>
    <n v="23"/>
    <x v="2"/>
  </r>
  <r>
    <n v="415"/>
    <d v="1899-12-30T00:58:36"/>
    <s v="(09:46)"/>
    <x v="49"/>
    <x v="1"/>
    <n v="-138"/>
    <s v="Ivanhoe Runners"/>
    <s v="VW40"/>
    <n v="22"/>
    <x v="2"/>
  </r>
  <r>
    <n v="425"/>
    <d v="1899-12-30T00:59:39"/>
    <s v="(09:56)"/>
    <x v="50"/>
    <x v="1"/>
    <n v="-145"/>
    <s v="Ivanhoe Runners"/>
    <s v="VW50"/>
    <n v="21"/>
    <x v="2"/>
  </r>
  <r>
    <n v="467"/>
    <d v="1899-12-30T01:05:12"/>
    <s v="(10:52)"/>
    <x v="38"/>
    <x v="1"/>
    <n v="-176"/>
    <s v="Ivanhoe Runners"/>
    <s v="VW35"/>
    <n v="20"/>
    <x v="2"/>
  </r>
  <r>
    <n v="471"/>
    <d v="1899-12-30T01:06:14"/>
    <s v="(11:02)"/>
    <x v="51"/>
    <x v="1"/>
    <n v="-180"/>
    <s v="Ivanhoe Runners"/>
    <s v="VW45"/>
    <n v="19"/>
    <x v="2"/>
  </r>
  <r>
    <n v="472"/>
    <d v="1899-12-30T01:06:15"/>
    <s v="(11:02)"/>
    <x v="52"/>
    <x v="1"/>
    <n v="-181"/>
    <s v="Ivanhoe Runners"/>
    <s v="VW45"/>
    <n v="18"/>
    <x v="2"/>
  </r>
  <r>
    <n v="481"/>
    <d v="1899-12-30T01:10:51"/>
    <s v="(11:48)"/>
    <x v="37"/>
    <x v="1"/>
    <n v="-188"/>
    <s v="Ivanhoe Runners"/>
    <s v="SW"/>
    <n v="17"/>
    <x v="2"/>
  </r>
  <r>
    <n v="483"/>
    <d v="1899-12-30T01:11:29"/>
    <s v="(11:54)"/>
    <x v="40"/>
    <x v="1"/>
    <n v="-190"/>
    <s v="Ivanhoe Runners"/>
    <s v="VW40"/>
    <n v="16"/>
    <x v="2"/>
  </r>
  <r>
    <n v="484"/>
    <d v="1899-12-30T01:11:28"/>
    <s v="(11:54)"/>
    <x v="53"/>
    <x v="1"/>
    <n v="-191"/>
    <s v="Ivanhoe Runners"/>
    <s v="SW"/>
    <n v="15"/>
    <x v="2"/>
  </r>
  <r>
    <n v="485"/>
    <d v="1899-12-30T01:12:00"/>
    <s v="(12:00)"/>
    <x v="41"/>
    <x v="1"/>
    <m/>
    <m/>
    <m/>
    <n v="14"/>
    <x v="2"/>
  </r>
  <r>
    <n v="39"/>
    <d v="1899-12-30T00:37:10"/>
    <s v="(07:00)"/>
    <x v="0"/>
    <x v="0"/>
    <n v="-39"/>
    <s v="Ivanhoe Runners"/>
    <s v="VM45"/>
    <n v="30"/>
    <x v="3"/>
  </r>
  <r>
    <n v="49"/>
    <d v="1899-12-30T00:37:53"/>
    <s v="(07:08)"/>
    <x v="54"/>
    <x v="0"/>
    <n v="-48"/>
    <s v="Ivanhoe Runners"/>
    <s v="VM40"/>
    <n v="29"/>
    <x v="3"/>
  </r>
  <r>
    <n v="58"/>
    <d v="1899-12-30T00:38:37"/>
    <s v="(07:17)"/>
    <x v="1"/>
    <x v="0"/>
    <n v="-57"/>
    <s v="Ivanhoe Runners"/>
    <s v="SM"/>
    <n v="28"/>
    <x v="3"/>
  </r>
  <r>
    <n v="70"/>
    <d v="1899-12-30T00:39:37"/>
    <s v="(07:28)"/>
    <x v="27"/>
    <x v="0"/>
    <n v="-69"/>
    <s v="Ivanhoe Runners"/>
    <s v="VM45"/>
    <n v="27"/>
    <x v="3"/>
  </r>
  <r>
    <n v="87"/>
    <d v="1899-12-30T00:40:46"/>
    <s v="(07:41)"/>
    <x v="55"/>
    <x v="0"/>
    <n v="-84"/>
    <s v="Ivanhoe Runners"/>
    <s v="SM"/>
    <n v="26"/>
    <x v="3"/>
  </r>
  <r>
    <n v="97"/>
    <d v="1899-12-30T00:41:41"/>
    <s v="(07:51)"/>
    <x v="29"/>
    <x v="0"/>
    <n v="-91"/>
    <s v="Ivanhoe Runners"/>
    <s v="VM50"/>
    <n v="25"/>
    <x v="3"/>
  </r>
  <r>
    <n v="103"/>
    <d v="1899-12-30T00:42:05"/>
    <s v="(07:56)"/>
    <x v="31"/>
    <x v="0"/>
    <n v="-96"/>
    <s v="Ivanhoe Runners"/>
    <s v="VM45"/>
    <n v="24"/>
    <x v="3"/>
  </r>
  <r>
    <n v="112"/>
    <d v="1899-12-30T00:42:37"/>
    <s v="(08:02)"/>
    <x v="6"/>
    <x v="1"/>
    <n v="-9"/>
    <s v="Ivanhoe Runners"/>
    <s v="VW35"/>
    <n v="30"/>
    <x v="3"/>
  </r>
  <r>
    <n v="140"/>
    <d v="1899-12-30T00:44:24"/>
    <s v="(08:22)"/>
    <x v="7"/>
    <x v="1"/>
    <n v="-18"/>
    <s v="Ivanhoe Runners"/>
    <s v="VW35"/>
    <n v="29"/>
    <x v="3"/>
  </r>
  <r>
    <n v="141"/>
    <d v="1899-12-30T00:44:29"/>
    <s v="(08:23)"/>
    <x v="56"/>
    <x v="0"/>
    <n v="-123"/>
    <s v="Ivanhoe Runners"/>
    <s v="SM"/>
    <n v="23"/>
    <x v="3"/>
  </r>
  <r>
    <n v="153"/>
    <d v="1899-12-30T00:44:58"/>
    <s v="(08:29)"/>
    <x v="57"/>
    <x v="0"/>
    <n v="-133"/>
    <s v="Ivanhoe Runners"/>
    <s v="VM40"/>
    <n v="22"/>
    <x v="3"/>
  </r>
  <r>
    <n v="162"/>
    <d v="1899-12-30T00:45:21"/>
    <s v="(08:33)"/>
    <x v="58"/>
    <x v="0"/>
    <n v="-140"/>
    <s v="Ivanhoe Runners"/>
    <s v="VM40"/>
    <n v="21"/>
    <x v="3"/>
  </r>
  <r>
    <n v="165"/>
    <d v="1899-12-30T00:45:25"/>
    <s v="(08:34)"/>
    <x v="59"/>
    <x v="1"/>
    <n v="-24"/>
    <s v="Ivanhoe Runners"/>
    <s v="VW40"/>
    <n v="28"/>
    <x v="3"/>
  </r>
  <r>
    <n v="173"/>
    <d v="1899-12-30T00:45:46"/>
    <s v="(08:38)"/>
    <x v="60"/>
    <x v="1"/>
    <n v="-28"/>
    <s v="Ivanhoe Runners"/>
    <s v="SW"/>
    <n v="27"/>
    <x v="3"/>
  </r>
  <r>
    <n v="176"/>
    <d v="1899-12-30T00:46:06"/>
    <s v="(08:41)"/>
    <x v="46"/>
    <x v="1"/>
    <n v="-30"/>
    <s v="Ivanhoe Runners"/>
    <s v="VW35"/>
    <n v="26"/>
    <x v="3"/>
  </r>
  <r>
    <n v="194"/>
    <d v="1899-12-30T00:46:45"/>
    <s v="(08:49)"/>
    <x v="10"/>
    <x v="0"/>
    <n v="-157"/>
    <s v="Ivanhoe Runners"/>
    <s v="VM50"/>
    <n v="20"/>
    <x v="3"/>
  </r>
  <r>
    <n v="196"/>
    <d v="1899-12-30T00:46:47"/>
    <s v="(08:49)"/>
    <x v="8"/>
    <x v="1"/>
    <n v="-38"/>
    <s v="Ivanhoe Runners"/>
    <s v="VW35"/>
    <n v="25"/>
    <x v="3"/>
  </r>
  <r>
    <n v="198"/>
    <d v="1899-12-30T00:47:00"/>
    <s v="(08:52)"/>
    <x v="17"/>
    <x v="1"/>
    <n v="-40"/>
    <s v="Ivanhoe Runners"/>
    <s v="SW"/>
    <n v="24"/>
    <x v="3"/>
  </r>
  <r>
    <n v="200"/>
    <d v="1899-12-30T00:47:10"/>
    <s v="(08:53)"/>
    <x v="44"/>
    <x v="0"/>
    <n v="-160"/>
    <s v="Ivanhoe Runners"/>
    <s v="VM50"/>
    <n v="19"/>
    <x v="3"/>
  </r>
  <r>
    <n v="224"/>
    <d v="1899-12-30T00:48:47"/>
    <s v="(09:12)"/>
    <x v="12"/>
    <x v="1"/>
    <n v="-54"/>
    <s v="Ivanhoe Runners"/>
    <s v="VW45"/>
    <n v="23"/>
    <x v="3"/>
  </r>
  <r>
    <n v="230"/>
    <d v="1899-12-30T00:49:18"/>
    <s v="(09:18)"/>
    <x v="11"/>
    <x v="1"/>
    <n v="-56"/>
    <s v="Ivanhoe Runners"/>
    <s v="VW40"/>
    <n v="22"/>
    <x v="3"/>
  </r>
  <r>
    <n v="234"/>
    <d v="1899-12-30T00:49:28"/>
    <s v="(09:20)"/>
    <x v="14"/>
    <x v="1"/>
    <n v="-59"/>
    <s v="Ivanhoe Runners"/>
    <s v="VW35"/>
    <n v="21"/>
    <x v="3"/>
  </r>
  <r>
    <n v="244"/>
    <d v="1899-12-30T00:50:09"/>
    <s v="(09:27)"/>
    <x v="61"/>
    <x v="0"/>
    <n v="-182"/>
    <s v="Ivanhoe Runners"/>
    <s v="VM40"/>
    <n v="18"/>
    <x v="3"/>
  </r>
  <r>
    <n v="247"/>
    <d v="1899-12-30T00:50:20"/>
    <s v="(09:29)"/>
    <x v="15"/>
    <x v="1"/>
    <n v="-64"/>
    <s v="Ivanhoe Runners"/>
    <s v="VW40"/>
    <n v="20"/>
    <x v="3"/>
  </r>
  <r>
    <n v="253"/>
    <d v="1899-12-30T00:50:50"/>
    <s v="(09:35)"/>
    <x v="16"/>
    <x v="1"/>
    <n v="-67"/>
    <s v="Ivanhoe Runners"/>
    <s v="VW50"/>
    <n v="19"/>
    <x v="3"/>
  </r>
  <r>
    <n v="271"/>
    <d v="1899-12-30T00:52:38"/>
    <s v="(09:55)"/>
    <x v="34"/>
    <x v="1"/>
    <n v="-76"/>
    <s v="Ivanhoe Runners"/>
    <s v="VW40"/>
    <n v="18"/>
    <x v="3"/>
  </r>
  <r>
    <n v="272"/>
    <d v="1899-12-30T00:52:42"/>
    <s v="(09:56)"/>
    <x v="19"/>
    <x v="1"/>
    <n v="-77"/>
    <s v="Ivanhoe Runners"/>
    <s v="VW65"/>
    <n v="17"/>
    <x v="3"/>
  </r>
  <r>
    <n v="283"/>
    <d v="1899-12-30T00:53:45"/>
    <s v="(10:08)"/>
    <x v="45"/>
    <x v="0"/>
    <n v="-203"/>
    <s v="Ivanhoe Runners"/>
    <s v="VM50"/>
    <n v="17"/>
    <x v="3"/>
  </r>
  <r>
    <n v="285"/>
    <d v="1899-12-30T00:54:00"/>
    <s v="(10:11)"/>
    <x v="21"/>
    <x v="1"/>
    <n v="-82"/>
    <s v="Ivanhoe Runners"/>
    <s v="VW45"/>
    <n v="16"/>
    <x v="3"/>
  </r>
  <r>
    <n v="286"/>
    <d v="1899-12-30T00:54:04"/>
    <s v="(10:12)"/>
    <x v="62"/>
    <x v="1"/>
    <n v="-83"/>
    <s v="Ivanhoe Runners"/>
    <s v="SW"/>
    <n v="15"/>
    <x v="3"/>
  </r>
  <r>
    <n v="296"/>
    <d v="1899-12-30T00:54:49"/>
    <s v="(10:20)"/>
    <x v="20"/>
    <x v="1"/>
    <n v="-92"/>
    <s v="Ivanhoe Runners"/>
    <s v="VW55"/>
    <n v="14"/>
    <x v="3"/>
  </r>
  <r>
    <n v="298"/>
    <d v="1899-12-30T00:55:00"/>
    <s v="(10:22)"/>
    <x v="18"/>
    <x v="0"/>
    <n v="-205"/>
    <s v="Ivanhoe Runners"/>
    <s v="VM60"/>
    <n v="16"/>
    <x v="3"/>
  </r>
  <r>
    <n v="303"/>
    <d v="1899-12-30T00:56:06"/>
    <s v="(10:35)"/>
    <x v="23"/>
    <x v="1"/>
    <n v="-96"/>
    <s v="Ivanhoe Runners"/>
    <s v="VW50"/>
    <n v="13"/>
    <x v="3"/>
  </r>
  <r>
    <n v="324"/>
    <d v="1899-12-30T00:58:32"/>
    <s v="(11:02)"/>
    <x v="48"/>
    <x v="1"/>
    <n v="-109"/>
    <s v="Ivanhoe Runners"/>
    <s v="VW50"/>
    <n v="12"/>
    <x v="3"/>
  </r>
  <r>
    <n v="325"/>
    <d v="1899-12-30T00:58:57"/>
    <s v="(11:07)"/>
    <x v="24"/>
    <x v="1"/>
    <n v="-110"/>
    <s v="Ivanhoe Runners"/>
    <s v="VW45"/>
    <n v="11"/>
    <x v="3"/>
  </r>
  <r>
    <n v="332"/>
    <d v="1899-12-30T01:00:40"/>
    <s v="(11:26)"/>
    <x v="53"/>
    <x v="1"/>
    <n v="-116"/>
    <s v="Ivanhoe Runners"/>
    <s v="SW"/>
    <n v="10"/>
    <x v="3"/>
  </r>
  <r>
    <n v="337"/>
    <d v="1899-12-30T01:01:52"/>
    <s v="(11:40)"/>
    <x v="25"/>
    <x v="1"/>
    <n v="-121"/>
    <s v="Ivanhoe Runners"/>
    <s v="VW40"/>
    <n v="9"/>
    <x v="3"/>
  </r>
  <r>
    <n v="54"/>
    <d v="1899-12-30T00:37:26"/>
    <s v="(06:14)"/>
    <x v="0"/>
    <x v="0"/>
    <n v="-54"/>
    <s v="Ivanhoe Runners"/>
    <s v="VM45"/>
    <n v="30"/>
    <x v="4"/>
  </r>
  <r>
    <n v="60"/>
    <d v="1899-12-30T00:37:50"/>
    <s v="(06:18)"/>
    <x v="27"/>
    <x v="0"/>
    <n v="-60"/>
    <s v="Ivanhoe Runners"/>
    <s v="VM45"/>
    <n v="29"/>
    <x v="4"/>
  </r>
  <r>
    <n v="104"/>
    <d v="1899-12-30T00:40:08"/>
    <s v="(06:41)"/>
    <x v="28"/>
    <x v="0"/>
    <n v="-103"/>
    <s v="Ivanhoe Runners"/>
    <s v="SM"/>
    <n v="28"/>
    <x v="4"/>
  </r>
  <r>
    <n v="124"/>
    <d v="1899-12-30T00:40:50"/>
    <s v="(06:48)"/>
    <x v="63"/>
    <x v="1"/>
    <n v="-3"/>
    <s v="Ivanhoe Runners"/>
    <s v="VW45"/>
    <n v="30"/>
    <x v="4"/>
  </r>
  <r>
    <n v="145"/>
    <d v="1899-12-30T00:41:32"/>
    <s v="(06:55)"/>
    <x v="42"/>
    <x v="0"/>
    <n v="-138"/>
    <s v="Ivanhoe Runners"/>
    <s v="SM"/>
    <n v="27"/>
    <x v="4"/>
  </r>
  <r>
    <n v="148"/>
    <d v="1899-12-30T00:42:03"/>
    <s v="(07:00)"/>
    <x v="29"/>
    <x v="0"/>
    <n v="-141"/>
    <s v="Ivanhoe Runners"/>
    <s v="VM50"/>
    <n v="26"/>
    <x v="4"/>
  </r>
  <r>
    <n v="156"/>
    <d v="1899-12-30T00:42:05"/>
    <s v="(07:00)"/>
    <x v="4"/>
    <x v="0"/>
    <n v="-147"/>
    <s v="Ivanhoe Runners"/>
    <s v="SM"/>
    <n v="25"/>
    <x v="4"/>
  </r>
  <r>
    <n v="193"/>
    <d v="1899-12-30T00:43:31"/>
    <s v="(07:15)"/>
    <x v="5"/>
    <x v="0"/>
    <n v="-179"/>
    <s v="Ivanhoe Runners"/>
    <s v="VM65"/>
    <n v="24"/>
    <x v="4"/>
  </r>
  <r>
    <n v="213"/>
    <d v="1899-12-30T00:44:26"/>
    <s v="(07:24)"/>
    <x v="7"/>
    <x v="1"/>
    <n v="-19"/>
    <s v="Ivanhoe Runners"/>
    <s v="VW35"/>
    <n v="29"/>
    <x v="4"/>
  </r>
  <r>
    <n v="243"/>
    <d v="1899-12-30T00:45:42"/>
    <s v="(07:37)"/>
    <x v="43"/>
    <x v="0"/>
    <n v="-211"/>
    <s v="Ivanhoe Runners"/>
    <s v="VM55"/>
    <n v="23"/>
    <x v="4"/>
  </r>
  <r>
    <n v="248"/>
    <d v="1899-12-30T00:46:21"/>
    <s v="(07:43)"/>
    <x v="44"/>
    <x v="0"/>
    <n v="-214"/>
    <s v="Ivanhoe Runners"/>
    <s v="VM50"/>
    <n v="22"/>
    <x v="4"/>
  </r>
  <r>
    <n v="249"/>
    <d v="1899-12-30T00:46:09"/>
    <s v="(07:41)"/>
    <x v="9"/>
    <x v="0"/>
    <n v="-215"/>
    <s v="Ivanhoe Runners"/>
    <s v="VM45"/>
    <n v="21"/>
    <x v="4"/>
  </r>
  <r>
    <n v="265"/>
    <d v="1899-12-30T00:46:54"/>
    <s v="(07:49)"/>
    <x v="11"/>
    <x v="1"/>
    <n v="-40"/>
    <s v="Ivanhoe Runners"/>
    <s v="VW40"/>
    <n v="28"/>
    <x v="4"/>
  </r>
  <r>
    <n v="279"/>
    <d v="1899-12-30T00:47:14"/>
    <s v="(07:52)"/>
    <x v="46"/>
    <x v="1"/>
    <n v="-44"/>
    <s v="Ivanhoe Runners"/>
    <s v="VW40"/>
    <n v="27"/>
    <x v="4"/>
  </r>
  <r>
    <n v="285"/>
    <d v="1899-12-30T00:47:30"/>
    <s v="(07:55)"/>
    <x v="31"/>
    <x v="0"/>
    <n v="-241"/>
    <s v="Ivanhoe Runners"/>
    <s v="VM45"/>
    <n v="20"/>
    <x v="4"/>
  </r>
  <r>
    <n v="291"/>
    <d v="1899-12-30T00:47:42"/>
    <s v="(07:57)"/>
    <x v="45"/>
    <x v="0"/>
    <n v="-245"/>
    <s v="Ivanhoe Runners"/>
    <s v="VM50"/>
    <n v="19"/>
    <x v="4"/>
  </r>
  <r>
    <n v="301"/>
    <d v="1899-12-30T00:48:14"/>
    <s v="(08:02)"/>
    <x v="30"/>
    <x v="0"/>
    <n v="-249"/>
    <s v="Ivanhoe Runners"/>
    <s v="VM45"/>
    <n v="18"/>
    <x v="4"/>
  </r>
  <r>
    <n v="314"/>
    <d v="1899-12-30T00:48:56"/>
    <s v="(08:09)"/>
    <x v="64"/>
    <x v="1"/>
    <n v="-60"/>
    <s v="Ivanhoe Runners"/>
    <s v="VW35"/>
    <n v="26"/>
    <x v="4"/>
  </r>
  <r>
    <n v="317"/>
    <d v="1899-12-30T00:48:47"/>
    <s v="(08:07)"/>
    <x v="14"/>
    <x v="1"/>
    <n v="-62"/>
    <s v="Ivanhoe Runners"/>
    <s v="VW35"/>
    <n v="25"/>
    <x v="4"/>
  </r>
  <r>
    <n v="319"/>
    <d v="1899-12-30T00:48:50"/>
    <s v="(08:08)"/>
    <x v="35"/>
    <x v="1"/>
    <n v="-64"/>
    <s v="Ivanhoe Runners"/>
    <s v="VW45"/>
    <n v="24"/>
    <x v="4"/>
  </r>
  <r>
    <n v="328"/>
    <d v="1899-12-30T00:49:11"/>
    <s v="(08:11)"/>
    <x v="17"/>
    <x v="1"/>
    <n v="-68"/>
    <s v="Ivanhoe Runners"/>
    <s v="SW"/>
    <n v="23"/>
    <x v="4"/>
  </r>
  <r>
    <n v="335"/>
    <d v="1899-12-30T00:49:46"/>
    <s v="(08:17)"/>
    <x v="16"/>
    <x v="1"/>
    <n v="-72"/>
    <s v="Ivanhoe Runners"/>
    <s v="VW50"/>
    <n v="22"/>
    <x v="4"/>
  </r>
  <r>
    <n v="361"/>
    <d v="1899-12-30T00:50:52"/>
    <s v="(08:28)"/>
    <x v="65"/>
    <x v="1"/>
    <n v="-84"/>
    <s v="Ivanhoe Runners"/>
    <m/>
    <n v="21"/>
    <x v="4"/>
  </r>
  <r>
    <n v="376"/>
    <d v="1899-12-30T00:51:45"/>
    <s v="(08:37)"/>
    <x v="12"/>
    <x v="1"/>
    <n v="-90"/>
    <s v="Ivanhoe Runners"/>
    <s v="VW45"/>
    <n v="20"/>
    <x v="4"/>
  </r>
  <r>
    <n v="382"/>
    <d v="1899-12-30T00:51:42"/>
    <s v="(08:37)"/>
    <x v="19"/>
    <x v="1"/>
    <n v="-93"/>
    <s v="Ivanhoe Runners"/>
    <s v="VW65"/>
    <n v="19"/>
    <x v="4"/>
  </r>
  <r>
    <n v="395"/>
    <d v="1899-12-30T00:52:37"/>
    <s v="(08:46)"/>
    <x v="15"/>
    <x v="1"/>
    <n v="-100"/>
    <s v="Ivanhoe Runners"/>
    <s v="VW40"/>
    <n v="18"/>
    <x v="4"/>
  </r>
  <r>
    <n v="399"/>
    <d v="1899-12-30T00:52:48"/>
    <s v="(08:48)"/>
    <x v="23"/>
    <x v="1"/>
    <n v="-103"/>
    <s v="Ivanhoe Runners"/>
    <s v="VW50"/>
    <n v="17"/>
    <x v="4"/>
  </r>
  <r>
    <n v="417"/>
    <d v="1899-12-30T00:54:18"/>
    <s v="(09:03)"/>
    <x v="48"/>
    <x v="1"/>
    <n v="-114"/>
    <s v="Ivanhoe Runners"/>
    <s v="VW50"/>
    <n v="16"/>
    <x v="4"/>
  </r>
  <r>
    <n v="450"/>
    <d v="1899-12-30T00:56:44"/>
    <s v="(09:27)"/>
    <x v="66"/>
    <x v="0"/>
    <n v="-317"/>
    <s v="Ivanhoe Runners"/>
    <m/>
    <n v="17"/>
    <x v="4"/>
  </r>
  <r>
    <n v="457"/>
    <d v="1899-12-30T00:56:40"/>
    <s v="(09:26)"/>
    <x v="50"/>
    <x v="1"/>
    <n v="-140"/>
    <s v="Ivanhoe Runners"/>
    <s v="VW50"/>
    <n v="15"/>
    <x v="4"/>
  </r>
  <r>
    <n v="462"/>
    <d v="1899-12-30T00:56:59"/>
    <s v="(09:29)"/>
    <x v="36"/>
    <x v="1"/>
    <n v="-142"/>
    <s v="Ivanhoe Runners"/>
    <s v="SW"/>
    <n v="14"/>
    <x v="4"/>
  </r>
  <r>
    <n v="466"/>
    <d v="1899-12-30T00:57:26"/>
    <s v="(09:34)"/>
    <x v="53"/>
    <x v="1"/>
    <n v="-145"/>
    <s v="Ivanhoe Runners"/>
    <s v="SW"/>
    <n v="13"/>
    <x v="4"/>
  </r>
  <r>
    <n v="519"/>
    <d v="1899-12-30T01:04:16"/>
    <s v="(10:42)"/>
    <x v="37"/>
    <x v="1"/>
    <n v="-186"/>
    <s v="Ivanhoe Runners"/>
    <s v="SW"/>
    <n v="12"/>
    <x v="4"/>
  </r>
  <r>
    <n v="531"/>
    <d v="1899-12-30T01:09:16"/>
    <s v="(11:32)"/>
    <x v="40"/>
    <x v="1"/>
    <n v="-194"/>
    <s v="Ivanhoe Runners"/>
    <s v="VW40"/>
    <n v="11"/>
    <x v="4"/>
  </r>
  <r>
    <n v="5"/>
    <d v="1899-12-30T00:29:38"/>
    <s v="(05:55)"/>
    <x v="67"/>
    <x v="0"/>
    <m/>
    <s v="Ivanhoe Runners"/>
    <s v="VM40"/>
    <n v="30"/>
    <x v="5"/>
  </r>
  <r>
    <n v="9"/>
    <d v="1899-12-30T00:30:22"/>
    <s v="(06:04)"/>
    <x v="0"/>
    <x v="0"/>
    <m/>
    <s v="Ivanhoe Runners"/>
    <s v="VM45"/>
    <n v="29"/>
    <x v="5"/>
  </r>
  <r>
    <n v="21"/>
    <d v="1899-12-30T00:31:49"/>
    <s v="(06:21)"/>
    <x v="54"/>
    <x v="0"/>
    <m/>
    <s v="Ivanhoe Runners"/>
    <s v="VM40"/>
    <n v="28"/>
    <x v="5"/>
  </r>
  <r>
    <n v="25"/>
    <d v="1899-12-30T00:32:24"/>
    <s v="(06:28)"/>
    <x v="68"/>
    <x v="0"/>
    <m/>
    <s v="Ivanhoe Runners"/>
    <s v="SM"/>
    <n v="27"/>
    <x v="5"/>
  </r>
  <r>
    <n v="32"/>
    <d v="1899-12-30T00:32:53"/>
    <s v="(06:34)"/>
    <x v="28"/>
    <x v="0"/>
    <m/>
    <s v="Ivanhoe Runners"/>
    <s v="SM"/>
    <n v="26"/>
    <x v="5"/>
  </r>
  <r>
    <n v="43"/>
    <d v="1899-12-30T00:34:16"/>
    <s v="(06:51)"/>
    <x v="56"/>
    <x v="0"/>
    <m/>
    <s v="Ivanhoe Runners"/>
    <s v="SM"/>
    <n v="25"/>
    <x v="5"/>
  </r>
  <r>
    <n v="45"/>
    <d v="1899-12-30T00:34:33"/>
    <s v="(06:54)"/>
    <x v="29"/>
    <x v="0"/>
    <m/>
    <s v="Ivanhoe Runners"/>
    <s v="VM50"/>
    <n v="24"/>
    <x v="5"/>
  </r>
  <r>
    <n v="50"/>
    <d v="1899-12-30T00:34:53"/>
    <s v="(06:58)"/>
    <x v="5"/>
    <x v="0"/>
    <m/>
    <s v="Ivanhoe Runners"/>
    <s v="VM65"/>
    <n v="23"/>
    <x v="5"/>
  </r>
  <r>
    <n v="54"/>
    <d v="1899-12-30T00:35:29"/>
    <s v="(07:05)"/>
    <x v="6"/>
    <x v="1"/>
    <m/>
    <s v="Ivanhoe Runners"/>
    <s v="VW35"/>
    <n v="30"/>
    <x v="5"/>
  </r>
  <r>
    <n v="56"/>
    <d v="1899-12-30T00:35:42"/>
    <s v="(07:08)"/>
    <x v="7"/>
    <x v="1"/>
    <m/>
    <s v="Ivanhoe Runners"/>
    <s v="VW35"/>
    <n v="29"/>
    <x v="5"/>
  </r>
  <r>
    <n v="57"/>
    <d v="1899-12-30T00:35:43"/>
    <s v="(07:08)"/>
    <x v="31"/>
    <x v="0"/>
    <m/>
    <s v="Ivanhoe Runners"/>
    <s v="VM45"/>
    <n v="22"/>
    <x v="5"/>
  </r>
  <r>
    <n v="60"/>
    <d v="1899-12-30T00:36:05"/>
    <s v="(07:13)"/>
    <x v="57"/>
    <x v="0"/>
    <m/>
    <s v="Ivanhoe Runners"/>
    <s v="VM40"/>
    <n v="21"/>
    <x v="5"/>
  </r>
  <r>
    <n v="63"/>
    <d v="1899-12-30T00:36:29"/>
    <s v="(07:17)"/>
    <x v="9"/>
    <x v="0"/>
    <m/>
    <s v="Ivanhoe Runners"/>
    <s v="VM45"/>
    <n v="20"/>
    <x v="5"/>
  </r>
  <r>
    <n v="66"/>
    <d v="1899-12-30T00:36:37"/>
    <s v="(07:19)"/>
    <x v="43"/>
    <x v="0"/>
    <m/>
    <s v="Ivanhoe Runners"/>
    <s v="VM55"/>
    <n v="19"/>
    <x v="5"/>
  </r>
  <r>
    <n v="68"/>
    <d v="1899-12-30T00:36:43"/>
    <s v="(07:20)"/>
    <x v="30"/>
    <x v="0"/>
    <m/>
    <s v="Ivanhoe Runners"/>
    <s v="VM45"/>
    <n v="18"/>
    <x v="5"/>
  </r>
  <r>
    <n v="74"/>
    <d v="1899-12-30T00:37:28"/>
    <s v="(07:29)"/>
    <x v="59"/>
    <x v="1"/>
    <m/>
    <s v="Ivanhoe Runners"/>
    <s v="VW40"/>
    <n v="28"/>
    <x v="5"/>
  </r>
  <r>
    <n v="77"/>
    <d v="1899-12-30T00:37:50"/>
    <s v="(07:34)"/>
    <x v="60"/>
    <x v="1"/>
    <m/>
    <s v="Ivanhoe Runners"/>
    <s v="SW"/>
    <n v="27"/>
    <x v="5"/>
  </r>
  <r>
    <n v="80"/>
    <d v="1899-12-30T00:38:18"/>
    <s v="(07:39)"/>
    <x v="11"/>
    <x v="1"/>
    <m/>
    <s v="Ivanhoe Runners"/>
    <s v="VW40"/>
    <n v="26"/>
    <x v="5"/>
  </r>
  <r>
    <n v="86"/>
    <d v="1899-12-30T00:38:36"/>
    <s v="(07:43)"/>
    <x v="44"/>
    <x v="0"/>
    <m/>
    <s v="Ivanhoe Runners"/>
    <s v="VM50"/>
    <n v="17"/>
    <x v="5"/>
  </r>
  <r>
    <n v="94"/>
    <d v="1899-12-30T00:39:33"/>
    <s v="(07:54)"/>
    <x v="46"/>
    <x v="1"/>
    <m/>
    <s v="Ivanhoe Runners"/>
    <s v="VW40"/>
    <n v="25"/>
    <x v="5"/>
  </r>
  <r>
    <n v="97"/>
    <d v="1899-12-30T00:39:51"/>
    <s v="(07:58)"/>
    <x v="12"/>
    <x v="1"/>
    <m/>
    <s v="Ivanhoe Runners"/>
    <s v="VW45"/>
    <n v="24"/>
    <x v="5"/>
  </r>
  <r>
    <n v="108"/>
    <d v="1899-12-30T00:41:03"/>
    <s v="(08:12)"/>
    <x v="69"/>
    <x v="1"/>
    <m/>
    <s v="Ivanhoe Runners"/>
    <s v="VW50"/>
    <n v="23"/>
    <x v="5"/>
  </r>
  <r>
    <n v="109"/>
    <d v="1899-12-30T00:41:26"/>
    <s v="(08:17)"/>
    <x v="32"/>
    <x v="0"/>
    <m/>
    <s v="Ivanhoe Runners"/>
    <s v="VM45"/>
    <n v="16"/>
    <x v="5"/>
  </r>
  <r>
    <n v="112"/>
    <d v="1899-12-30T00:41:33"/>
    <s v="(08:18)"/>
    <x v="16"/>
    <x v="1"/>
    <m/>
    <s v="Ivanhoe Runners"/>
    <s v="VW50"/>
    <n v="22"/>
    <x v="5"/>
  </r>
  <r>
    <n v="125"/>
    <d v="1899-12-30T00:42:26"/>
    <s v="(08:29)"/>
    <x v="19"/>
    <x v="1"/>
    <m/>
    <s v="Ivanhoe Runners"/>
    <s v="VW65"/>
    <n v="21"/>
    <x v="5"/>
  </r>
  <r>
    <n v="138"/>
    <d v="1899-12-30T00:43:20"/>
    <s v="(08:40)"/>
    <x v="23"/>
    <x v="1"/>
    <m/>
    <s v="Ivanhoe Runners"/>
    <s v="VW50"/>
    <n v="20"/>
    <x v="5"/>
  </r>
  <r>
    <n v="139"/>
    <d v="1899-12-30T00:43:20"/>
    <s v="(08:40)"/>
    <x v="45"/>
    <x v="0"/>
    <m/>
    <s v="Ivanhoe Runners"/>
    <s v="VM50"/>
    <n v="15"/>
    <x v="5"/>
  </r>
  <r>
    <n v="142"/>
    <d v="1899-12-30T00:43:34"/>
    <s v="(08:42)"/>
    <x v="66"/>
    <x v="0"/>
    <m/>
    <s v="Ivanhoe Runners"/>
    <m/>
    <n v="14"/>
    <x v="5"/>
  </r>
  <r>
    <n v="148"/>
    <d v="1899-12-30T00:44:04"/>
    <s v="(08:48)"/>
    <x v="47"/>
    <x v="1"/>
    <m/>
    <s v="Ivanhoe Runners"/>
    <s v="VW50"/>
    <n v="19"/>
    <x v="5"/>
  </r>
  <r>
    <n v="150"/>
    <d v="1899-12-30T00:44:13"/>
    <s v="(08:50)"/>
    <x v="65"/>
    <x v="1"/>
    <m/>
    <s v="Ivanhoe Runners"/>
    <m/>
    <n v="18"/>
    <x v="5"/>
  </r>
  <r>
    <n v="156"/>
    <d v="1899-12-30T00:44:55"/>
    <s v="(08:59)"/>
    <x v="48"/>
    <x v="1"/>
    <m/>
    <s v="Ivanhoe Runners"/>
    <s v="VW50"/>
    <n v="17"/>
    <x v="5"/>
  </r>
  <r>
    <n v="187"/>
    <d v="1899-12-30T00:48:48"/>
    <s v="(09:45)"/>
    <x v="25"/>
    <x v="1"/>
    <m/>
    <s v="Ivanhoe Runners"/>
    <s v="VW40"/>
    <n v="16"/>
    <x v="5"/>
  </r>
  <r>
    <n v="190"/>
    <d v="1899-12-30T00:49:10"/>
    <s v="(09:50)"/>
    <x v="70"/>
    <x v="1"/>
    <m/>
    <s v="Ivanhoe Runners"/>
    <s v="VW45"/>
    <n v="15"/>
    <x v="5"/>
  </r>
  <r>
    <n v="196"/>
    <d v="1899-12-30T00:51:09"/>
    <s v="(10:13)"/>
    <x v="71"/>
    <x v="1"/>
    <m/>
    <s v="Ivanhoe Runners"/>
    <m/>
    <n v="14"/>
    <x v="5"/>
  </r>
  <r>
    <n v="208"/>
    <d v="1899-12-30T00:53:54"/>
    <s v="(10:46)"/>
    <x v="72"/>
    <x v="1"/>
    <m/>
    <s v="Ivanhoe Runners"/>
    <s v="VW50"/>
    <n v="13"/>
    <x v="5"/>
  </r>
  <r>
    <n v="210"/>
    <d v="1899-12-30T00:54:40"/>
    <s v="(10:56)"/>
    <x v="73"/>
    <x v="1"/>
    <m/>
    <s v="Ivanhoe Runners"/>
    <s v="VW40"/>
    <n v="12"/>
    <x v="5"/>
  </r>
  <r>
    <n v="214"/>
    <d v="1899-12-30T00:57:00"/>
    <s v="(11:24)"/>
    <x v="40"/>
    <x v="1"/>
    <m/>
    <s v="Ivanhoe Runners"/>
    <s v="VW40"/>
    <n v="11"/>
    <x v="5"/>
  </r>
  <r>
    <n v="215"/>
    <d v="1899-12-30T00:57:01"/>
    <s v="(11:24)"/>
    <x v="74"/>
    <x v="1"/>
    <m/>
    <s v="Ivanhoe Runners"/>
    <s v="SW"/>
    <n v="10"/>
    <x v="5"/>
  </r>
  <r>
    <n v="14"/>
    <d v="1899-12-30T01:21:17"/>
    <s v="(06:12)"/>
    <x v="67"/>
    <x v="0"/>
    <m/>
    <s v="Ivanhoe Runners"/>
    <s v="VM40"/>
    <n v="30"/>
    <x v="6"/>
  </r>
  <r>
    <n v="39"/>
    <d v="1899-12-30T01:28:45"/>
    <s v="(06:46)"/>
    <x v="27"/>
    <x v="0"/>
    <m/>
    <s v="Ivanhoe Runners"/>
    <s v="VM45"/>
    <n v="29"/>
    <x v="6"/>
  </r>
  <r>
    <n v="69"/>
    <d v="1899-12-30T01:34:53"/>
    <s v="(07:14)"/>
    <x v="56"/>
    <x v="0"/>
    <m/>
    <s v="Ivanhoe Runners"/>
    <s v="SM"/>
    <n v="28"/>
    <x v="6"/>
  </r>
  <r>
    <n v="81"/>
    <d v="1899-12-30T01:36:40"/>
    <s v="(07:22)"/>
    <x v="31"/>
    <x v="0"/>
    <m/>
    <s v="Ivanhoe Runners"/>
    <s v="VM45"/>
    <n v="27"/>
    <x v="6"/>
  </r>
  <r>
    <n v="100"/>
    <d v="1899-12-30T01:41:14"/>
    <s v="(07:43)"/>
    <x v="29"/>
    <x v="0"/>
    <m/>
    <s v="Ivanhoe Runners"/>
    <s v="VM50"/>
    <n v="26"/>
    <x v="6"/>
  </r>
  <r>
    <n v="103"/>
    <d v="1899-12-30T01:41:59"/>
    <s v="(07:46)"/>
    <x v="43"/>
    <x v="0"/>
    <m/>
    <s v="Ivanhoe Runners"/>
    <s v="VM55"/>
    <n v="25"/>
    <x v="6"/>
  </r>
  <r>
    <n v="121"/>
    <d v="1899-12-30T01:44:03"/>
    <s v="(07:56)"/>
    <x v="4"/>
    <x v="0"/>
    <m/>
    <s v="Ivanhoe Runners"/>
    <s v="SM"/>
    <n v="24"/>
    <x v="6"/>
  </r>
  <r>
    <n v="124"/>
    <d v="1899-12-30T01:44:22"/>
    <s v="(07:57)"/>
    <x v="75"/>
    <x v="1"/>
    <m/>
    <s v="Ivanhoe Runners"/>
    <s v="VW35"/>
    <n v="30"/>
    <x v="6"/>
  </r>
  <r>
    <n v="149"/>
    <d v="1899-12-30T01:47:20"/>
    <s v="(08:11)"/>
    <x v="45"/>
    <x v="0"/>
    <m/>
    <s v="Ivanhoe Runners"/>
    <s v="VM50"/>
    <n v="23"/>
    <x v="6"/>
  </r>
  <r>
    <n v="157"/>
    <d v="1899-12-30T01:48:42"/>
    <s v="(08:17)"/>
    <x v="11"/>
    <x v="1"/>
    <m/>
    <s v="Ivanhoe Runners"/>
    <s v="VW40"/>
    <n v="29"/>
    <x v="6"/>
  </r>
  <r>
    <n v="173"/>
    <d v="1899-12-30T01:50:56"/>
    <s v="(08:27)"/>
    <x v="46"/>
    <x v="1"/>
    <m/>
    <s v="Ivanhoe Runners"/>
    <s v="VW40"/>
    <n v="28"/>
    <x v="6"/>
  </r>
  <r>
    <n v="220"/>
    <d v="1899-12-30T02:03:16"/>
    <s v="(09:24)"/>
    <x v="50"/>
    <x v="1"/>
    <m/>
    <s v="Ivanhoe Runners"/>
    <s v="VW50"/>
    <n v="27"/>
    <x v="6"/>
  </r>
  <r>
    <n v="19"/>
    <d v="1899-12-30T00:48:13"/>
    <s v="(06:01)"/>
    <x v="67"/>
    <x v="0"/>
    <m/>
    <s v="Ivanhoe Runners"/>
    <s v="VM40"/>
    <n v="30"/>
    <x v="7"/>
  </r>
  <r>
    <n v="40"/>
    <d v="1899-12-30T00:49:41"/>
    <s v="(06:12)"/>
    <x v="0"/>
    <x v="0"/>
    <m/>
    <s v="Ivanhoe Runners"/>
    <s v="VM45"/>
    <n v="29"/>
    <x v="7"/>
  </r>
  <r>
    <n v="43"/>
    <d v="1899-12-30T00:50:16"/>
    <s v="(06:17)"/>
    <x v="26"/>
    <x v="0"/>
    <m/>
    <s v="Ivanhoe Runners"/>
    <s v="SM"/>
    <n v="28"/>
    <x v="7"/>
  </r>
  <r>
    <n v="56"/>
    <d v="1899-12-30T00:51:32"/>
    <s v="(06:26)"/>
    <x v="55"/>
    <x v="0"/>
    <m/>
    <s v="Ivanhoe Runners"/>
    <s v="SM"/>
    <n v="27"/>
    <x v="7"/>
  </r>
  <r>
    <n v="58"/>
    <d v="1899-12-30T00:51:42"/>
    <s v="(06:27)"/>
    <x v="27"/>
    <x v="0"/>
    <m/>
    <s v="Ivanhoe Runners"/>
    <s v="VM45"/>
    <n v="26"/>
    <x v="7"/>
  </r>
  <r>
    <n v="84"/>
    <d v="1899-12-30T00:53:46"/>
    <s v="(06:43)"/>
    <x v="76"/>
    <x v="0"/>
    <m/>
    <s v="Ivanhoe Runners"/>
    <s v="SM"/>
    <n v="25"/>
    <x v="7"/>
  </r>
  <r>
    <n v="104"/>
    <d v="1899-12-30T00:55:05"/>
    <s v="(06:53)"/>
    <x v="31"/>
    <x v="0"/>
    <m/>
    <s v="Ivanhoe Runners"/>
    <s v="VM45"/>
    <n v="24"/>
    <x v="7"/>
  </r>
  <r>
    <n v="114"/>
    <d v="1899-12-30T00:55:40"/>
    <s v="(06:57)"/>
    <x v="63"/>
    <x v="1"/>
    <m/>
    <s v="Ivanhoe Runners"/>
    <s v="VW45"/>
    <n v="30"/>
    <x v="7"/>
  </r>
  <r>
    <n v="130"/>
    <d v="1899-12-30T00:56:35"/>
    <s v="(07:04)"/>
    <x v="29"/>
    <x v="0"/>
    <m/>
    <s v="Ivanhoe Runners"/>
    <s v="VM50"/>
    <n v="23"/>
    <x v="7"/>
  </r>
  <r>
    <n v="163"/>
    <d v="1899-12-30T00:58:25"/>
    <s v="(07:18)"/>
    <x v="7"/>
    <x v="1"/>
    <m/>
    <s v="Ivanhoe Runners"/>
    <s v="VW35"/>
    <n v="29"/>
    <x v="7"/>
  </r>
  <r>
    <n v="182"/>
    <d v="1899-12-30T00:59:18"/>
    <s v="(07:24)"/>
    <x v="43"/>
    <x v="0"/>
    <m/>
    <s v="Ivanhoe Runners"/>
    <s v="VM55"/>
    <n v="22"/>
    <x v="7"/>
  </r>
  <r>
    <n v="237"/>
    <d v="1899-12-30T01:02:04"/>
    <s v="(07:45)"/>
    <x v="11"/>
    <x v="1"/>
    <m/>
    <s v="Ivanhoe Runners"/>
    <s v="VW45"/>
    <n v="28"/>
    <x v="7"/>
  </r>
  <r>
    <n v="239"/>
    <d v="1899-12-30T01:02:10"/>
    <s v="(07:46)"/>
    <x v="30"/>
    <x v="0"/>
    <m/>
    <s v="Ivanhoe Runners"/>
    <s v="VM45"/>
    <n v="21"/>
    <x v="7"/>
  </r>
  <r>
    <n v="280"/>
    <d v="1899-12-30T01:05:05"/>
    <s v="(08:08)"/>
    <x v="77"/>
    <x v="1"/>
    <m/>
    <s v="Ivanhoe Runners"/>
    <s v="VW60"/>
    <n v="27"/>
    <x v="7"/>
  </r>
  <r>
    <n v="296"/>
    <d v="1899-12-30T01:05:59"/>
    <s v="(08:14)"/>
    <x v="17"/>
    <x v="1"/>
    <m/>
    <s v="Ivanhoe Runners"/>
    <s v="SW"/>
    <n v="26"/>
    <x v="7"/>
  </r>
  <r>
    <n v="330"/>
    <d v="1899-12-30T01:08:09"/>
    <s v="(08:31)"/>
    <x v="78"/>
    <x v="1"/>
    <m/>
    <s v="Ivanhoe Runners"/>
    <s v="VW40"/>
    <n v="25"/>
    <x v="7"/>
  </r>
  <r>
    <n v="353"/>
    <d v="1899-12-30T01:09:47"/>
    <s v="(08:43)"/>
    <x v="16"/>
    <x v="1"/>
    <m/>
    <s v="Ivanhoe Runners"/>
    <s v="VW50"/>
    <n v="24"/>
    <x v="7"/>
  </r>
  <r>
    <n v="354"/>
    <d v="1899-12-30T01:09:56"/>
    <s v="(08:44)"/>
    <x v="62"/>
    <x v="1"/>
    <m/>
    <s v="Ivanhoe Runners"/>
    <s v="SW"/>
    <n v="23"/>
    <x v="7"/>
  </r>
  <r>
    <n v="365"/>
    <d v="1899-12-30T01:10:23"/>
    <s v="(08:47)"/>
    <x v="50"/>
    <x v="1"/>
    <m/>
    <s v="Ivanhoe Runners"/>
    <s v="VW50"/>
    <n v="22"/>
    <x v="7"/>
  </r>
  <r>
    <n v="378"/>
    <d v="1899-12-30T01:11:24"/>
    <s v="(08:55)"/>
    <x v="79"/>
    <x v="0"/>
    <m/>
    <s v="Ivanhoe Runners"/>
    <s v="VM40"/>
    <n v="20"/>
    <x v="7"/>
  </r>
  <r>
    <n v="418"/>
    <d v="1899-12-30T01:17:27"/>
    <s v="(09:40)"/>
    <x v="25"/>
    <x v="1"/>
    <m/>
    <s v="Ivanhoe Runners"/>
    <s v="VW40"/>
    <n v="21"/>
    <x v="7"/>
  </r>
  <r>
    <n v="479"/>
    <d v="1899-12-30T01:26:50"/>
    <s v="(10:51)"/>
    <x v="37"/>
    <x v="1"/>
    <m/>
    <s v="Ivanhoe Runners"/>
    <s v="SW"/>
    <n v="20"/>
    <x v="7"/>
  </r>
  <r>
    <n v="486"/>
    <d v="1899-12-30T01:32:48"/>
    <s v="(11:36)"/>
    <x v="41"/>
    <x v="1"/>
    <m/>
    <s v="Ivanhoe Runners"/>
    <s v="VW40"/>
    <n v="19"/>
    <x v="7"/>
  </r>
  <r>
    <n v="489"/>
    <d v="1899-12-30T01:35:46"/>
    <s v="(11:58)"/>
    <x v="40"/>
    <x v="1"/>
    <m/>
    <s v="Ivanhoe Runners"/>
    <s v="VW40"/>
    <n v="18"/>
    <x v="7"/>
  </r>
  <r>
    <m/>
    <m/>
    <m/>
    <x v="0"/>
    <x v="0"/>
    <m/>
    <m/>
    <m/>
    <n v="30"/>
    <x v="8"/>
  </r>
  <r>
    <m/>
    <m/>
    <m/>
    <x v="80"/>
    <x v="0"/>
    <m/>
    <m/>
    <m/>
    <n v="29"/>
    <x v="8"/>
  </r>
  <r>
    <m/>
    <m/>
    <m/>
    <x v="27"/>
    <x v="0"/>
    <m/>
    <m/>
    <m/>
    <n v="28"/>
    <x v="8"/>
  </r>
  <r>
    <m/>
    <m/>
    <m/>
    <x v="31"/>
    <x v="0"/>
    <m/>
    <m/>
    <m/>
    <n v="27"/>
    <x v="8"/>
  </r>
  <r>
    <m/>
    <m/>
    <m/>
    <x v="56"/>
    <x v="0"/>
    <m/>
    <m/>
    <m/>
    <n v="26"/>
    <x v="8"/>
  </r>
  <r>
    <m/>
    <m/>
    <m/>
    <x v="81"/>
    <x v="0"/>
    <m/>
    <m/>
    <m/>
    <n v="25"/>
    <x v="8"/>
  </r>
  <r>
    <m/>
    <m/>
    <m/>
    <x v="29"/>
    <x v="0"/>
    <m/>
    <m/>
    <m/>
    <n v="24"/>
    <x v="8"/>
  </r>
  <r>
    <m/>
    <m/>
    <m/>
    <x v="60"/>
    <x v="1"/>
    <m/>
    <m/>
    <m/>
    <n v="30"/>
    <x v="8"/>
  </r>
  <r>
    <m/>
    <m/>
    <m/>
    <x v="75"/>
    <x v="1"/>
    <m/>
    <m/>
    <m/>
    <n v="29"/>
    <x v="8"/>
  </r>
  <r>
    <m/>
    <m/>
    <m/>
    <x v="82"/>
    <x v="0"/>
    <m/>
    <m/>
    <m/>
    <n v="23"/>
    <x v="8"/>
  </r>
  <r>
    <m/>
    <m/>
    <m/>
    <x v="83"/>
    <x v="1"/>
    <m/>
    <m/>
    <m/>
    <n v="28"/>
    <x v="8"/>
  </r>
  <r>
    <m/>
    <m/>
    <m/>
    <x v="11"/>
    <x v="1"/>
    <m/>
    <m/>
    <m/>
    <n v="27"/>
    <x v="8"/>
  </r>
  <r>
    <m/>
    <m/>
    <m/>
    <x v="77"/>
    <x v="1"/>
    <m/>
    <m/>
    <m/>
    <n v="26"/>
    <x v="8"/>
  </r>
  <r>
    <m/>
    <m/>
    <m/>
    <x v="13"/>
    <x v="1"/>
    <m/>
    <m/>
    <m/>
    <n v="25"/>
    <x v="8"/>
  </r>
  <r>
    <m/>
    <m/>
    <m/>
    <x v="46"/>
    <x v="1"/>
    <m/>
    <m/>
    <m/>
    <n v="24"/>
    <x v="8"/>
  </r>
  <r>
    <m/>
    <m/>
    <m/>
    <x v="84"/>
    <x v="1"/>
    <m/>
    <m/>
    <m/>
    <n v="23"/>
    <x v="8"/>
  </r>
  <r>
    <m/>
    <m/>
    <m/>
    <x v="85"/>
    <x v="1"/>
    <m/>
    <m/>
    <m/>
    <n v="22"/>
    <x v="8"/>
  </r>
  <r>
    <m/>
    <m/>
    <m/>
    <x v="16"/>
    <x v="1"/>
    <m/>
    <m/>
    <m/>
    <n v="21"/>
    <x v="8"/>
  </r>
  <r>
    <m/>
    <m/>
    <m/>
    <x v="23"/>
    <x v="1"/>
    <m/>
    <m/>
    <m/>
    <n v="20"/>
    <x v="8"/>
  </r>
  <r>
    <m/>
    <m/>
    <m/>
    <x v="86"/>
    <x v="1"/>
    <m/>
    <m/>
    <m/>
    <n v="19"/>
    <x v="8"/>
  </r>
  <r>
    <m/>
    <m/>
    <m/>
    <x v="70"/>
    <x v="1"/>
    <m/>
    <m/>
    <m/>
    <n v="18"/>
    <x v="8"/>
  </r>
  <r>
    <m/>
    <m/>
    <m/>
    <x v="38"/>
    <x v="1"/>
    <m/>
    <m/>
    <m/>
    <n v="17"/>
    <x v="8"/>
  </r>
  <r>
    <m/>
    <m/>
    <m/>
    <x v="41"/>
    <x v="1"/>
    <m/>
    <m/>
    <m/>
    <n v="16"/>
    <x v="8"/>
  </r>
  <r>
    <n v="3"/>
    <d v="1899-12-30T00:40:07"/>
    <s v="(06:27)"/>
    <x v="80"/>
    <x v="0"/>
    <m/>
    <s v="Ivanhoe Runners"/>
    <s v="SM"/>
    <n v="30"/>
    <x v="9"/>
  </r>
  <r>
    <n v="7"/>
    <d v="1899-12-30T00:41:04"/>
    <s v="(06:36)"/>
    <x v="0"/>
    <x v="0"/>
    <m/>
    <s v="Ivanhoe Runners"/>
    <s v="VM45"/>
    <n v="29"/>
    <x v="9"/>
  </r>
  <r>
    <n v="20"/>
    <d v="1899-12-30T00:43:44"/>
    <s v="(07:02)"/>
    <x v="28"/>
    <x v="0"/>
    <m/>
    <s v="Ivanhoe Runners"/>
    <s v="SM"/>
    <n v="28"/>
    <x v="9"/>
  </r>
  <r>
    <n v="35"/>
    <d v="1899-12-30T00:46:55"/>
    <s v="(07:33)"/>
    <x v="29"/>
    <x v="0"/>
    <m/>
    <s v="Ivanhoe Runners"/>
    <s v="VM50"/>
    <n v="27"/>
    <x v="9"/>
  </r>
  <r>
    <n v="39"/>
    <d v="1899-12-30T00:47:21"/>
    <s v="(07:37)"/>
    <x v="5"/>
    <x v="0"/>
    <m/>
    <s v="Ivanhoe Runners"/>
    <s v="VM65"/>
    <n v="26"/>
    <x v="9"/>
  </r>
  <r>
    <n v="45"/>
    <d v="1899-12-30T00:48:42"/>
    <s v="(07:50)"/>
    <x v="4"/>
    <x v="0"/>
    <m/>
    <s v="Ivanhoe Runners"/>
    <s v="SM"/>
    <n v="25"/>
    <x v="9"/>
  </r>
  <r>
    <n v="50"/>
    <d v="1899-12-30T00:49:28"/>
    <s v="(07:57)"/>
    <x v="75"/>
    <x v="1"/>
    <m/>
    <s v="Ivanhoe Runners"/>
    <s v="VW35"/>
    <n v="30"/>
    <x v="9"/>
  </r>
  <r>
    <n v="57"/>
    <d v="1899-12-30T00:50:18"/>
    <s v="(08:05)"/>
    <x v="13"/>
    <x v="1"/>
    <m/>
    <s v="Ivanhoe Runners"/>
    <s v="VW45"/>
    <n v="29"/>
    <x v="9"/>
  </r>
  <r>
    <n v="59"/>
    <d v="1899-12-30T00:50:24"/>
    <s v="(08:06)"/>
    <x v="30"/>
    <x v="0"/>
    <m/>
    <s v="Ivanhoe Runners"/>
    <s v="VM45"/>
    <n v="24"/>
    <x v="9"/>
  </r>
  <r>
    <n v="72"/>
    <d v="1899-12-30T00:53:11"/>
    <s v="(08:33)"/>
    <x v="46"/>
    <x v="1"/>
    <m/>
    <s v="Ivanhoe Runners"/>
    <s v="VW40"/>
    <n v="28"/>
    <x v="9"/>
  </r>
  <r>
    <n v="91"/>
    <d v="1899-12-30T00:55:19"/>
    <s v="(08:54)"/>
    <x v="17"/>
    <x v="1"/>
    <m/>
    <s v="Ivanhoe Runners"/>
    <s v="SW"/>
    <n v="27"/>
    <x v="9"/>
  </r>
  <r>
    <n v="111"/>
    <d v="1899-12-30T00:57:00"/>
    <s v="(09:10)"/>
    <x v="15"/>
    <x v="1"/>
    <m/>
    <s v="Ivanhoe Runners"/>
    <s v="VW40"/>
    <n v="26"/>
    <x v="9"/>
  </r>
  <r>
    <n v="113"/>
    <d v="1899-12-30T00:57:13"/>
    <s v="(09:12)"/>
    <x v="12"/>
    <x v="1"/>
    <m/>
    <s v="Ivanhoe Runners"/>
    <s v="VW45"/>
    <n v="25"/>
    <x v="9"/>
  </r>
  <r>
    <n v="120"/>
    <d v="1899-12-30T00:58:05"/>
    <s v="(09:20)"/>
    <x v="87"/>
    <x v="0"/>
    <m/>
    <s v="Ivanhoe Runners"/>
    <s v="VM45"/>
    <n v="23"/>
    <x v="9"/>
  </r>
  <r>
    <n v="142"/>
    <d v="1899-12-30T01:00:01"/>
    <s v="(09:39)"/>
    <x v="23"/>
    <x v="1"/>
    <m/>
    <s v="Ivanhoe Runners"/>
    <s v="VW50"/>
    <n v="24"/>
    <x v="9"/>
  </r>
  <r>
    <n v="149"/>
    <d v="1899-12-30T01:01:50"/>
    <s v="(09:57)"/>
    <x v="45"/>
    <x v="0"/>
    <m/>
    <s v="Ivanhoe Runners"/>
    <s v="VM50"/>
    <n v="22"/>
    <x v="9"/>
  </r>
  <r>
    <n v="150"/>
    <d v="1899-12-30T01:01:51"/>
    <s v="(09:57)"/>
    <x v="50"/>
    <x v="1"/>
    <m/>
    <s v="Ivanhoe Runners"/>
    <s v="VW50"/>
    <n v="23"/>
    <x v="9"/>
  </r>
  <r>
    <n v="183"/>
    <d v="1899-12-30T01:07:55"/>
    <s v="(10:55)"/>
    <x v="25"/>
    <x v="1"/>
    <m/>
    <s v="Ivanhoe Runners"/>
    <s v="VW40"/>
    <n v="22"/>
    <x v="9"/>
  </r>
  <r>
    <n v="211"/>
    <d v="1899-12-30T01:21:47"/>
    <s v="(13:09)"/>
    <x v="40"/>
    <x v="1"/>
    <m/>
    <s v="Ivanhoe Runners"/>
    <s v="VW40"/>
    <n v="21"/>
    <x v="9"/>
  </r>
  <r>
    <n v="10"/>
    <d v="1899-12-30T00:11:02"/>
    <s v="(05:31)"/>
    <x v="80"/>
    <x v="0"/>
    <n v="-9"/>
    <s v="Ivanhoe Runners"/>
    <s v="SM"/>
    <n v="30"/>
    <x v="10"/>
  </r>
  <r>
    <n v="11"/>
    <d v="1899-12-30T00:11:02"/>
    <s v="(05:31)"/>
    <x v="88"/>
    <x v="0"/>
    <n v="-9"/>
    <s v="Ivanhoe Runners"/>
    <s v="VM40"/>
    <n v="29"/>
    <x v="10"/>
  </r>
  <r>
    <n v="13"/>
    <d v="1899-12-30T00:11:03"/>
    <s v="(05:31)"/>
    <x v="89"/>
    <x v="0"/>
    <n v="-12"/>
    <s v="Ivanhoe Runners"/>
    <s v="SM"/>
    <n v="28"/>
    <x v="10"/>
  </r>
  <r>
    <n v="16"/>
    <d v="1899-12-30T00:11:14"/>
    <s v="(05:37)"/>
    <x v="27"/>
    <x v="0"/>
    <n v="-16"/>
    <s v="Ivanhoe Runners"/>
    <s v="VM45"/>
    <n v="27"/>
    <x v="10"/>
  </r>
  <r>
    <n v="19"/>
    <d v="1899-12-30T00:11:18"/>
    <s v="(05:39)"/>
    <x v="0"/>
    <x v="0"/>
    <n v="-18"/>
    <s v="Ivanhoe Runners"/>
    <s v="VM45"/>
    <n v="26"/>
    <x v="10"/>
  </r>
  <r>
    <n v="22"/>
    <d v="1899-12-30T00:11:22"/>
    <s v="(05:41)"/>
    <x v="90"/>
    <x v="0"/>
    <n v="-22"/>
    <s v="Ivanhoe Runners"/>
    <s v="SM"/>
    <n v="25"/>
    <x v="10"/>
  </r>
  <r>
    <n v="25"/>
    <d v="1899-12-30T00:11:23"/>
    <s v="(05:41)"/>
    <x v="26"/>
    <x v="0"/>
    <n v="-24"/>
    <s v="Ivanhoe Runners"/>
    <s v="SM"/>
    <n v="24"/>
    <x v="10"/>
  </r>
  <r>
    <n v="27"/>
    <d v="1899-12-30T00:11:25"/>
    <s v="(05:42)"/>
    <x v="91"/>
    <x v="0"/>
    <n v="-26"/>
    <s v="Ivanhoe Runners"/>
    <s v="VM50"/>
    <n v="23"/>
    <x v="10"/>
  </r>
  <r>
    <n v="29"/>
    <d v="1899-12-30T00:11:27"/>
    <s v="(05:43)"/>
    <x v="55"/>
    <x v="0"/>
    <n v="-29"/>
    <s v="Ivanhoe Runners"/>
    <s v="SM"/>
    <n v="22"/>
    <x v="10"/>
  </r>
  <r>
    <n v="30"/>
    <d v="1899-12-30T00:11:29"/>
    <s v="(05:44)"/>
    <x v="67"/>
    <x v="0"/>
    <n v="-30"/>
    <s v="Ivanhoe Runners"/>
    <s v="VM40"/>
    <n v="21"/>
    <x v="10"/>
  </r>
  <r>
    <n v="34"/>
    <d v="1899-12-30T00:11:33"/>
    <s v="(05:46)"/>
    <x v="92"/>
    <x v="0"/>
    <n v="-34"/>
    <s v="Ivanhoe Runners"/>
    <s v="VM40"/>
    <n v="20"/>
    <x v="10"/>
  </r>
  <r>
    <n v="38"/>
    <d v="1899-12-30T00:11:41"/>
    <s v="(05:50)"/>
    <x v="1"/>
    <x v="0"/>
    <n v="-37"/>
    <s v="Ivanhoe Runners"/>
    <s v="SM"/>
    <n v="19"/>
    <x v="10"/>
  </r>
  <r>
    <n v="39"/>
    <d v="1899-12-30T00:11:41"/>
    <s v="(05:50)"/>
    <x v="4"/>
    <x v="0"/>
    <n v="-37"/>
    <s v="Ivanhoe Runners"/>
    <s v="SM"/>
    <n v="18"/>
    <x v="10"/>
  </r>
  <r>
    <n v="41"/>
    <d v="1899-12-30T00:11:46"/>
    <s v="(05:53)"/>
    <x v="54"/>
    <x v="0"/>
    <n v="-40"/>
    <s v="Ivanhoe Runners"/>
    <s v="VM40"/>
    <n v="17"/>
    <x v="10"/>
  </r>
  <r>
    <n v="46"/>
    <d v="1899-12-30T00:11:50"/>
    <s v="(05:55)"/>
    <x v="56"/>
    <x v="0"/>
    <n v="-44"/>
    <s v="Ivanhoe Runners"/>
    <s v="SM"/>
    <n v="16"/>
    <x v="10"/>
  </r>
  <r>
    <n v="48"/>
    <d v="1899-12-30T00:11:58"/>
    <s v="(05:59)"/>
    <x v="93"/>
    <x v="0"/>
    <n v="-46"/>
    <s v="Ivanhoe Runners"/>
    <m/>
    <n v="15"/>
    <x v="10"/>
  </r>
  <r>
    <n v="55"/>
    <d v="1899-12-30T00:12:07"/>
    <s v="(06:03)"/>
    <x v="28"/>
    <x v="0"/>
    <n v="-53"/>
    <s v="Ivanhoe Runners"/>
    <s v="SM"/>
    <n v="14"/>
    <x v="10"/>
  </r>
  <r>
    <n v="62"/>
    <d v="1899-12-30T00:12:18"/>
    <s v="(06:09)"/>
    <x v="31"/>
    <x v="0"/>
    <n v="-59"/>
    <s v="Ivanhoe Runners"/>
    <s v="VM45"/>
    <n v="13"/>
    <x v="10"/>
  </r>
  <r>
    <n v="63"/>
    <d v="1899-12-30T00:12:19"/>
    <s v="(06:09)"/>
    <x v="42"/>
    <x v="0"/>
    <n v="-60"/>
    <s v="Ivanhoe Runners"/>
    <s v="SM"/>
    <n v="12"/>
    <x v="10"/>
  </r>
  <r>
    <n v="77"/>
    <d v="1899-12-30T00:12:45"/>
    <s v="(06:22)"/>
    <x v="94"/>
    <x v="0"/>
    <n v="-71"/>
    <s v="Ivanhoe Runners"/>
    <m/>
    <n v="11"/>
    <x v="10"/>
  </r>
  <r>
    <n v="81"/>
    <d v="1899-12-30T00:12:51"/>
    <s v="(06:25)"/>
    <x v="29"/>
    <x v="0"/>
    <n v="-74"/>
    <s v="Ivanhoe Runners"/>
    <s v="VM50"/>
    <n v="10"/>
    <x v="10"/>
  </r>
  <r>
    <n v="83"/>
    <d v="1899-12-30T00:12:58"/>
    <s v="(06:29)"/>
    <x v="9"/>
    <x v="0"/>
    <n v="-76"/>
    <s v="Ivanhoe Runners"/>
    <s v="VM45"/>
    <n v="9"/>
    <x v="10"/>
  </r>
  <r>
    <n v="84"/>
    <d v="1899-12-30T00:12:59"/>
    <s v="(06:29)"/>
    <x v="57"/>
    <x v="0"/>
    <n v="-77"/>
    <s v="Ivanhoe Runners"/>
    <s v="VM40"/>
    <n v="8"/>
    <x v="10"/>
  </r>
  <r>
    <n v="85"/>
    <d v="1899-12-30T00:12:59"/>
    <s v="(06:29)"/>
    <x v="60"/>
    <x v="1"/>
    <n v="-8"/>
    <s v="Ivanhoe Runners"/>
    <s v="SW"/>
    <n v="30"/>
    <x v="10"/>
  </r>
  <r>
    <n v="87"/>
    <d v="1899-12-30T00:13:03"/>
    <s v="(06:31)"/>
    <x v="7"/>
    <x v="1"/>
    <n v="-10"/>
    <s v="Ivanhoe Runners"/>
    <s v="VW35"/>
    <n v="29"/>
    <x v="10"/>
  </r>
  <r>
    <n v="95"/>
    <d v="1899-12-30T00:13:23"/>
    <s v="(06:41)"/>
    <x v="82"/>
    <x v="0"/>
    <n v="-85"/>
    <s v="Ivanhoe Runners"/>
    <s v="VM45"/>
    <n v="7"/>
    <x v="10"/>
  </r>
  <r>
    <n v="98"/>
    <d v="1899-12-30T00:13:26"/>
    <s v="(06:43)"/>
    <x v="75"/>
    <x v="1"/>
    <n v="-11"/>
    <s v="Ivanhoe Runners"/>
    <s v="VW35"/>
    <n v="28"/>
    <x v="10"/>
  </r>
  <r>
    <n v="101"/>
    <d v="1899-12-30T00:13:34"/>
    <s v="(06:47)"/>
    <x v="13"/>
    <x v="1"/>
    <n v="-12"/>
    <s v="Ivanhoe Runners"/>
    <s v="VW45"/>
    <n v="27"/>
    <x v="10"/>
  </r>
  <r>
    <n v="108"/>
    <d v="1899-12-30T00:13:54"/>
    <s v="(06:57)"/>
    <x v="43"/>
    <x v="0"/>
    <n v="-93"/>
    <s v="Ivanhoe Runners"/>
    <s v="VM55"/>
    <n v="6"/>
    <x v="10"/>
  </r>
  <r>
    <n v="110"/>
    <d v="1899-12-30T00:13:54"/>
    <s v="(06:57)"/>
    <x v="8"/>
    <x v="1"/>
    <n v="-16"/>
    <s v="Ivanhoe Runners"/>
    <s v="VW35"/>
    <n v="26"/>
    <x v="10"/>
  </r>
  <r>
    <n v="114"/>
    <d v="1899-12-30T00:14:07"/>
    <s v="(07:03)"/>
    <x v="45"/>
    <x v="0"/>
    <n v="-95"/>
    <s v="Ivanhoe Runners"/>
    <s v="VM50"/>
    <n v="5"/>
    <x v="10"/>
  </r>
  <r>
    <n v="121"/>
    <d v="1899-12-30T00:14:13"/>
    <s v="(07:06)"/>
    <x v="22"/>
    <x v="1"/>
    <n v="-25"/>
    <s v="Ivanhoe Runners"/>
    <s v="SW"/>
    <n v="25"/>
    <x v="10"/>
  </r>
  <r>
    <n v="122"/>
    <d v="1899-12-30T00:14:15"/>
    <s v="(07:07)"/>
    <x v="17"/>
    <x v="1"/>
    <n v="-26"/>
    <s v="Ivanhoe Runners"/>
    <s v="SW"/>
    <n v="24"/>
    <x v="10"/>
  </r>
  <r>
    <n v="126"/>
    <d v="1899-12-30T00:14:20"/>
    <s v="(07:10)"/>
    <x v="11"/>
    <x v="1"/>
    <n v="-29"/>
    <s v="Ivanhoe Runners"/>
    <s v="VW45"/>
    <n v="23"/>
    <x v="10"/>
  </r>
  <r>
    <n v="135"/>
    <d v="1899-12-30T00:14:35"/>
    <s v="(07:17)"/>
    <x v="85"/>
    <x v="1"/>
    <n v="-33"/>
    <s v="Ivanhoe Runners"/>
    <s v="SW"/>
    <n v="22"/>
    <x v="10"/>
  </r>
  <r>
    <n v="137"/>
    <d v="1899-12-30T00:14:39"/>
    <s v="(07:19)"/>
    <x v="46"/>
    <x v="1"/>
    <n v="-34"/>
    <s v="Ivanhoe Runners"/>
    <s v="VW40"/>
    <n v="21"/>
    <x v="10"/>
  </r>
  <r>
    <n v="141"/>
    <d v="1899-12-30T00:14:45"/>
    <s v="(07:22)"/>
    <x v="95"/>
    <x v="0"/>
    <n v="-103"/>
    <s v="Ivanhoe Runners"/>
    <s v="SM"/>
    <n v="4"/>
    <x v="10"/>
  </r>
  <r>
    <n v="151"/>
    <d v="1899-12-30T00:15:00"/>
    <s v="(07:30)"/>
    <x v="34"/>
    <x v="1"/>
    <n v="-43"/>
    <s v="Ivanhoe Runners"/>
    <s v="VW40"/>
    <n v="20"/>
    <x v="10"/>
  </r>
  <r>
    <n v="154"/>
    <d v="1899-12-30T00:15:02"/>
    <s v="(07:31)"/>
    <x v="65"/>
    <x v="1"/>
    <n v="-46"/>
    <s v="Ivanhoe Runners"/>
    <s v="VW35"/>
    <n v="19"/>
    <x v="10"/>
  </r>
  <r>
    <n v="156"/>
    <d v="1899-12-30T00:15:03"/>
    <s v="(07:31)"/>
    <x v="16"/>
    <x v="1"/>
    <n v="-48"/>
    <s v="Ivanhoe Runners"/>
    <s v="VW50"/>
    <n v="18"/>
    <x v="10"/>
  </r>
  <r>
    <n v="169"/>
    <d v="1899-12-30T00:15:35"/>
    <s v="(07:47)"/>
    <x v="12"/>
    <x v="1"/>
    <n v="-55"/>
    <s v="Ivanhoe Runners"/>
    <s v="VW45"/>
    <n v="17"/>
    <x v="10"/>
  </r>
  <r>
    <n v="170"/>
    <d v="1899-12-30T00:15:35"/>
    <s v="(07:47)"/>
    <x v="96"/>
    <x v="1"/>
    <n v="-55"/>
    <s v="Ivanhoe Runners"/>
    <s v="VW55"/>
    <n v="16"/>
    <x v="10"/>
  </r>
  <r>
    <n v="172"/>
    <d v="1899-12-30T00:15:38"/>
    <s v="(07:49)"/>
    <x v="49"/>
    <x v="1"/>
    <n v="-57"/>
    <s v="Ivanhoe Runners"/>
    <s v="VW40"/>
    <n v="15"/>
    <x v="10"/>
  </r>
  <r>
    <n v="178"/>
    <d v="1899-12-30T00:15:46"/>
    <s v="(07:53)"/>
    <x v="97"/>
    <x v="1"/>
    <n v="-64"/>
    <s v="Ivanhoe Runners"/>
    <s v="VW35"/>
    <n v="14"/>
    <x v="10"/>
  </r>
  <r>
    <n v="186"/>
    <d v="1899-12-30T00:16:16"/>
    <s v="(08:08)"/>
    <x v="86"/>
    <x v="1"/>
    <n v="-71"/>
    <s v="Ivanhoe Runners"/>
    <s v="VW40"/>
    <n v="13"/>
    <x v="10"/>
  </r>
  <r>
    <n v="190"/>
    <d v="1899-12-30T00:16:30"/>
    <s v="(08:15)"/>
    <x v="79"/>
    <x v="0"/>
    <n v="-116"/>
    <s v="Ivanhoe Runners"/>
    <s v="VM40"/>
    <n v="3"/>
    <x v="10"/>
  </r>
  <r>
    <n v="194"/>
    <d v="1899-12-30T00:16:45"/>
    <s v="(08:22)"/>
    <x v="53"/>
    <x v="1"/>
    <n v="-78"/>
    <s v="Ivanhoe Runners"/>
    <s v="SW"/>
    <n v="12"/>
    <x v="10"/>
  </r>
  <r>
    <n v="213"/>
    <d v="1899-12-30T00:18:01"/>
    <s v="(09:00)"/>
    <x v="37"/>
    <x v="1"/>
    <n v="-96"/>
    <s v="Ivanhoe Runners"/>
    <s v="SW"/>
    <n v="11"/>
    <x v="10"/>
  </r>
  <r>
    <n v="217"/>
    <d v="1899-12-30T00:18:36"/>
    <s v="(09:18)"/>
    <x v="98"/>
    <x v="1"/>
    <n v="-99"/>
    <s v="Ivanhoe Runners"/>
    <m/>
    <n v="10"/>
    <x v="10"/>
  </r>
  <r>
    <n v="221"/>
    <d v="1899-12-30T00:18:52"/>
    <s v="(09:26)"/>
    <x v="99"/>
    <x v="1"/>
    <n v="-103"/>
    <s v="Ivanhoe Runners"/>
    <m/>
    <n v="9"/>
    <x v="10"/>
  </r>
  <r>
    <n v="225"/>
    <d v="1899-12-30T00:19:58"/>
    <s v="(09:59)"/>
    <x v="41"/>
    <x v="1"/>
    <n v="-106"/>
    <s v="Ivanhoe Runners"/>
    <s v="VW40"/>
    <n v="8"/>
    <x v="10"/>
  </r>
  <r>
    <n v="227"/>
    <d v="1899-12-30T00:20:24"/>
    <s v="(10:12)"/>
    <x v="40"/>
    <x v="2"/>
    <m/>
    <m/>
    <m/>
    <m/>
    <x v="10"/>
  </r>
  <r>
    <n v="47"/>
    <d v="1899-12-30T00:43:09"/>
    <s v="(06:09)"/>
    <x v="0"/>
    <x v="0"/>
    <m/>
    <s v="Ivanhoe Runners"/>
    <s v="VM45"/>
    <n v="30"/>
    <x v="11"/>
  </r>
  <r>
    <n v="60"/>
    <d v="1899-12-30T00:43:37"/>
    <s v="(06:13)"/>
    <x v="80"/>
    <x v="0"/>
    <m/>
    <s v="Ivanhoe Runners"/>
    <s v="SM"/>
    <n v="29"/>
    <x v="11"/>
  </r>
  <r>
    <n v="92"/>
    <d v="1899-12-30T00:46:06"/>
    <s v="(06:35)"/>
    <x v="55"/>
    <x v="0"/>
    <m/>
    <s v="Ivanhoe Runners"/>
    <s v="SM"/>
    <n v="28"/>
    <x v="11"/>
  </r>
  <r>
    <n v="120"/>
    <d v="1899-12-30T00:48:01"/>
    <s v="(06:51)"/>
    <x v="31"/>
    <x v="0"/>
    <m/>
    <s v="Ivanhoe Runners"/>
    <s v="VM45"/>
    <n v="27"/>
    <x v="11"/>
  </r>
  <r>
    <n v="141"/>
    <d v="1899-12-30T00:49:13"/>
    <s v="(07:01)"/>
    <x v="5"/>
    <x v="0"/>
    <m/>
    <s v="Ivanhoe Runners"/>
    <s v="VM65"/>
    <n v="26"/>
    <x v="11"/>
  </r>
  <r>
    <n v="169"/>
    <d v="1899-12-30T00:50:06"/>
    <s v="(07:09)"/>
    <x v="4"/>
    <x v="0"/>
    <m/>
    <s v="Ivanhoe Runners"/>
    <s v="SM"/>
    <n v="25"/>
    <x v="11"/>
  </r>
  <r>
    <n v="234"/>
    <d v="1899-12-30T00:52:20"/>
    <s v="(07:28)"/>
    <x v="60"/>
    <x v="1"/>
    <m/>
    <s v="Ivanhoe Runners"/>
    <s v="SW"/>
    <n v="30"/>
    <x v="11"/>
  </r>
  <r>
    <n v="250"/>
    <d v="1899-12-30T00:52:50"/>
    <s v="(07:32)"/>
    <x v="13"/>
    <x v="1"/>
    <m/>
    <s v="Ivanhoe Runners"/>
    <s v="VW45"/>
    <n v="29"/>
    <x v="11"/>
  </r>
  <r>
    <n v="267"/>
    <d v="1899-12-30T00:53:33"/>
    <s v="(07:39)"/>
    <x v="43"/>
    <x v="0"/>
    <m/>
    <s v="Ivanhoe Runners"/>
    <s v="VM55"/>
    <n v="24"/>
    <x v="11"/>
  </r>
  <r>
    <n v="304"/>
    <d v="1899-12-30T00:55:13"/>
    <s v="(07:53)"/>
    <x v="11"/>
    <x v="1"/>
    <m/>
    <s v="Ivanhoe Runners"/>
    <s v="VW45"/>
    <n v="28"/>
    <x v="11"/>
  </r>
  <r>
    <n v="330"/>
    <d v="1899-12-30T00:56:30"/>
    <s v="(08:04)"/>
    <x v="46"/>
    <x v="1"/>
    <m/>
    <s v="Ivanhoe Runners"/>
    <s v="VW40"/>
    <n v="27"/>
    <x v="11"/>
  </r>
  <r>
    <n v="332"/>
    <d v="1899-12-30T00:56:34"/>
    <s v="(08:04)"/>
    <x v="17"/>
    <x v="2"/>
    <m/>
    <m/>
    <m/>
    <m/>
    <x v="11"/>
  </r>
  <r>
    <n v="12"/>
    <d v="1899-12-30T00:29:59"/>
    <s v="(05:59)"/>
    <x v="0"/>
    <x v="0"/>
    <m/>
    <s v="Ivanhoe Runners"/>
    <s v="VM45"/>
    <n v="30"/>
    <x v="12"/>
  </r>
  <r>
    <n v="13"/>
    <d v="1899-12-30T00:30:16"/>
    <s v="(06:03)"/>
    <x v="80"/>
    <x v="0"/>
    <m/>
    <s v="Ivanhoe Runners"/>
    <s v="SM"/>
    <n v="29"/>
    <x v="12"/>
  </r>
  <r>
    <n v="14"/>
    <d v="1899-12-30T00:30:18"/>
    <s v="(06:03)"/>
    <x v="67"/>
    <x v="0"/>
    <m/>
    <s v="Ivanhoe Runners"/>
    <s v="VM40"/>
    <n v="28"/>
    <x v="12"/>
  </r>
  <r>
    <n v="15"/>
    <d v="1899-12-30T00:30:46"/>
    <s v="(06:09)"/>
    <x v="88"/>
    <x v="0"/>
    <m/>
    <s v="Ivanhoe Runners"/>
    <s v="VM40"/>
    <n v="27"/>
    <x v="12"/>
  </r>
  <r>
    <n v="16"/>
    <d v="1899-12-30T00:30:57"/>
    <s v="(06:11)"/>
    <x v="89"/>
    <x v="0"/>
    <m/>
    <s v="Ivanhoe Runners"/>
    <s v="SM"/>
    <n v="26"/>
    <x v="12"/>
  </r>
  <r>
    <n v="22"/>
    <d v="1899-12-30T00:31:08"/>
    <s v="(06:13)"/>
    <x v="27"/>
    <x v="0"/>
    <m/>
    <s v="Ivanhoe Runners"/>
    <s v="VM45"/>
    <n v="25"/>
    <x v="12"/>
  </r>
  <r>
    <n v="25"/>
    <d v="1899-12-30T00:31:36"/>
    <s v="(06:19)"/>
    <x v="55"/>
    <x v="0"/>
    <m/>
    <s v="Ivanhoe Runners"/>
    <s v="SM"/>
    <n v="24"/>
    <x v="12"/>
  </r>
  <r>
    <n v="31"/>
    <d v="1899-12-30T00:31:59"/>
    <s v="(06:23)"/>
    <x v="26"/>
    <x v="0"/>
    <m/>
    <s v="Ivanhoe Runners"/>
    <s v="SM"/>
    <n v="23"/>
    <x v="12"/>
  </r>
  <r>
    <n v="41"/>
    <d v="1899-12-30T00:33:18"/>
    <s v="(06:39)"/>
    <x v="100"/>
    <x v="0"/>
    <m/>
    <s v="Ivanhoe Runners"/>
    <s v="VM40"/>
    <n v="22"/>
    <x v="12"/>
  </r>
  <r>
    <n v="47"/>
    <d v="1899-12-30T00:33:43"/>
    <s v="(06:44)"/>
    <x v="42"/>
    <x v="0"/>
    <m/>
    <s v="Ivanhoe Runners"/>
    <s v="SM"/>
    <n v="21"/>
    <x v="12"/>
  </r>
  <r>
    <n v="48"/>
    <d v="1899-12-30T00:33:44"/>
    <s v="(06:44)"/>
    <x v="31"/>
    <x v="0"/>
    <m/>
    <s v="Ivanhoe Runners"/>
    <s v="VM45"/>
    <n v="20"/>
    <x v="12"/>
  </r>
  <r>
    <n v="52"/>
    <d v="1899-12-30T00:34:05"/>
    <s v="(06:49)"/>
    <x v="1"/>
    <x v="0"/>
    <m/>
    <s v="Ivanhoe Runners"/>
    <s v="SM"/>
    <n v="19"/>
    <x v="12"/>
  </r>
  <r>
    <n v="53"/>
    <d v="1899-12-30T00:34:11"/>
    <s v="(06:50)"/>
    <x v="4"/>
    <x v="0"/>
    <m/>
    <s v="Ivanhoe Runners"/>
    <s v="SM"/>
    <n v="18"/>
    <x v="12"/>
  </r>
  <r>
    <n v="59"/>
    <d v="1899-12-30T00:35:19"/>
    <s v="(07:03)"/>
    <x v="57"/>
    <x v="0"/>
    <m/>
    <s v="Ivanhoe Runners"/>
    <s v="VM40"/>
    <n v="17"/>
    <x v="12"/>
  </r>
  <r>
    <n v="60"/>
    <d v="1899-12-30T00:35:21"/>
    <s v="(07:04)"/>
    <x v="29"/>
    <x v="0"/>
    <m/>
    <s v="Ivanhoe Runners"/>
    <s v="VM50"/>
    <n v="16"/>
    <x v="12"/>
  </r>
  <r>
    <n v="62"/>
    <d v="1899-12-30T00:35:23"/>
    <s v="(07:04)"/>
    <x v="60"/>
    <x v="1"/>
    <m/>
    <s v="Ivanhoe Runners"/>
    <s v="SW"/>
    <n v="30"/>
    <x v="12"/>
  </r>
  <r>
    <n v="63"/>
    <d v="1899-12-30T00:35:23"/>
    <s v="(07:04)"/>
    <x v="94"/>
    <x v="0"/>
    <m/>
    <s v="Ivanhoe Runners"/>
    <m/>
    <n v="15"/>
    <x v="12"/>
  </r>
  <r>
    <n v="68"/>
    <d v="1899-12-30T00:35:46"/>
    <s v="(07:09)"/>
    <x v="7"/>
    <x v="1"/>
    <m/>
    <s v="Ivanhoe Runners"/>
    <s v="VW35"/>
    <n v="29"/>
    <x v="12"/>
  </r>
  <r>
    <n v="71"/>
    <d v="1899-12-30T00:36:46"/>
    <s v="(07:21)"/>
    <x v="43"/>
    <x v="0"/>
    <m/>
    <s v="Ivanhoe Runners"/>
    <s v="VM55"/>
    <n v="14"/>
    <x v="12"/>
  </r>
  <r>
    <n v="74"/>
    <d v="1899-12-30T00:37:05"/>
    <s v="(07:25)"/>
    <x v="13"/>
    <x v="1"/>
    <m/>
    <s v="Ivanhoe Runners"/>
    <s v="VW45"/>
    <n v="28"/>
    <x v="12"/>
  </r>
  <r>
    <n v="77"/>
    <d v="1899-12-30T00:37:30"/>
    <s v="(07:30)"/>
    <x v="17"/>
    <x v="1"/>
    <m/>
    <s v="Ivanhoe Runners"/>
    <s v="SW"/>
    <n v="27"/>
    <x v="12"/>
  </r>
  <r>
    <n v="78"/>
    <d v="1899-12-30T00:37:31"/>
    <s v="(07:30)"/>
    <x v="83"/>
    <x v="1"/>
    <m/>
    <s v="Ivanhoe Runners"/>
    <s v="VW40"/>
    <n v="26"/>
    <x v="12"/>
  </r>
  <r>
    <n v="80"/>
    <d v="1899-12-30T00:37:37"/>
    <s v="(07:31)"/>
    <x v="82"/>
    <x v="0"/>
    <m/>
    <s v="Ivanhoe Runners"/>
    <s v="VM45"/>
    <n v="13"/>
    <x v="12"/>
  </r>
  <r>
    <n v="81"/>
    <d v="1899-12-30T00:37:38"/>
    <s v="(07:31)"/>
    <x v="101"/>
    <x v="0"/>
    <m/>
    <s v="Ivanhoe Runners"/>
    <s v="SM"/>
    <n v="12"/>
    <x v="12"/>
  </r>
  <r>
    <n v="83"/>
    <d v="1899-12-30T00:37:40"/>
    <s v="(07:32)"/>
    <x v="11"/>
    <x v="1"/>
    <m/>
    <s v="Ivanhoe Runners"/>
    <s v="VW45"/>
    <n v="25"/>
    <x v="12"/>
  </r>
  <r>
    <n v="97"/>
    <d v="1899-12-30T00:39:22"/>
    <s v="(07:52)"/>
    <x v="46"/>
    <x v="1"/>
    <m/>
    <s v="Ivanhoe Runners"/>
    <s v="VW40"/>
    <n v="24"/>
    <x v="12"/>
  </r>
  <r>
    <n v="102"/>
    <d v="1899-12-30T00:40:01"/>
    <s v="(08:00)"/>
    <x v="85"/>
    <x v="1"/>
    <m/>
    <s v="Ivanhoe Runners"/>
    <s v="SW"/>
    <n v="23"/>
    <x v="12"/>
  </r>
  <r>
    <n v="104"/>
    <d v="1899-12-30T00:40:03"/>
    <s v="(08:00)"/>
    <x v="84"/>
    <x v="1"/>
    <m/>
    <s v="Ivanhoe Runners"/>
    <s v="SW"/>
    <n v="22"/>
    <x v="12"/>
  </r>
  <r>
    <n v="105"/>
    <d v="1899-12-30T00:40:04"/>
    <s v="(08:00)"/>
    <x v="22"/>
    <x v="1"/>
    <m/>
    <s v="Ivanhoe Runners"/>
    <s v="SW"/>
    <n v="21"/>
    <x v="12"/>
  </r>
  <r>
    <n v="112"/>
    <d v="1899-12-30T00:41:45"/>
    <s v="(08:21)"/>
    <x v="16"/>
    <x v="1"/>
    <m/>
    <s v="Ivanhoe Runners"/>
    <s v="VW50"/>
    <n v="20"/>
    <x v="12"/>
  </r>
  <r>
    <n v="124"/>
    <d v="1899-12-30T00:43:09"/>
    <s v="(08:37)"/>
    <x v="47"/>
    <x v="1"/>
    <m/>
    <s v="Ivanhoe Runners"/>
    <s v="VW50"/>
    <n v="19"/>
    <x v="12"/>
  </r>
  <r>
    <n v="127"/>
    <d v="1899-12-30T00:43:18"/>
    <s v="(08:39)"/>
    <x v="97"/>
    <x v="1"/>
    <m/>
    <s v="Ivanhoe Runners"/>
    <s v="VW35"/>
    <n v="18"/>
    <x v="12"/>
  </r>
  <r>
    <n v="141"/>
    <d v="1899-12-30T00:46:33"/>
    <s v="(09:18)"/>
    <x v="70"/>
    <x v="1"/>
    <m/>
    <s v="Ivanhoe Runners"/>
    <s v="VW45"/>
    <n v="17"/>
    <x v="12"/>
  </r>
  <r>
    <n v="142"/>
    <d v="1899-12-30T00:46:48"/>
    <s v="(09:21)"/>
    <x v="86"/>
    <x v="1"/>
    <m/>
    <s v="Ivanhoe Runners"/>
    <s v="VW40"/>
    <n v="16"/>
    <x v="12"/>
  </r>
  <r>
    <n v="150"/>
    <d v="1899-12-30T00:48:19"/>
    <s v="(09:39)"/>
    <x v="25"/>
    <x v="1"/>
    <m/>
    <s v="Ivanhoe Runners"/>
    <s v="VW40"/>
    <n v="15"/>
    <x v="12"/>
  </r>
  <r>
    <n v="155"/>
    <d v="1899-12-30T00:51:48"/>
    <s v="(10:21)"/>
    <x v="99"/>
    <x v="1"/>
    <m/>
    <s v="Ivanhoe Runners"/>
    <m/>
    <n v="14"/>
    <x v="12"/>
  </r>
  <r>
    <n v="156"/>
    <d v="1899-12-30T00:51:49"/>
    <s v="(10:21)"/>
    <x v="96"/>
    <x v="1"/>
    <m/>
    <s v="Ivanhoe Runners"/>
    <s v="VW55"/>
    <n v="13"/>
    <x v="12"/>
  </r>
  <r>
    <n v="158"/>
    <d v="1899-12-30T00:55:06"/>
    <s v="(11:01)"/>
    <x v="102"/>
    <x v="1"/>
    <m/>
    <s v="Ivanhoe Runners"/>
    <s v="VW40"/>
    <n v="12"/>
    <x v="12"/>
  </r>
  <r>
    <n v="160"/>
    <d v="1899-12-30T00:55:27"/>
    <s v="(11:05)"/>
    <x v="41"/>
    <x v="1"/>
    <m/>
    <s v="Ivanhoe Runners"/>
    <s v="VW40"/>
    <n v="11"/>
    <x v="12"/>
  </r>
  <r>
    <n v="162"/>
    <d v="1899-12-30T00:57:19"/>
    <s v="(11:27)"/>
    <x v="40"/>
    <x v="1"/>
    <m/>
    <s v="Ivanhoe Runners"/>
    <s v="VW40"/>
    <n v="10"/>
    <x v="12"/>
  </r>
  <r>
    <n v="43"/>
    <d v="1899-12-30T00:29:49"/>
    <s v="(05:57)"/>
    <x v="80"/>
    <x v="0"/>
    <m/>
    <s v="Ivanhoe Runners"/>
    <s v="SM"/>
    <n v="30"/>
    <x v="13"/>
  </r>
  <r>
    <n v="65"/>
    <d v="1899-12-30T00:30:27"/>
    <s v="(06:05)"/>
    <x v="0"/>
    <x v="0"/>
    <m/>
    <s v="Ivanhoe Runners"/>
    <s v="VM45"/>
    <n v="29"/>
    <x v="13"/>
  </r>
  <r>
    <n v="87"/>
    <d v="1899-12-30T00:31:26"/>
    <s v="(06:17)"/>
    <x v="27"/>
    <x v="0"/>
    <m/>
    <s v="Ivanhoe Runners"/>
    <s v="VM45"/>
    <n v="28"/>
    <x v="13"/>
  </r>
  <r>
    <n v="89"/>
    <d v="1899-12-30T00:31:35"/>
    <s v="(06:19)"/>
    <x v="55"/>
    <x v="0"/>
    <m/>
    <s v="Ivanhoe Runners"/>
    <s v="SM"/>
    <n v="27"/>
    <x v="13"/>
  </r>
  <r>
    <n v="100"/>
    <d v="1899-12-30T00:32:02"/>
    <s v="(06:24)"/>
    <x v="92"/>
    <x v="0"/>
    <m/>
    <s v="Ivanhoe Runners"/>
    <s v="VM40"/>
    <n v="26"/>
    <x v="13"/>
  </r>
  <r>
    <n v="134"/>
    <d v="1899-12-30T00:33:35"/>
    <s v="(06:43)"/>
    <x v="31"/>
    <x v="0"/>
    <m/>
    <s v="Ivanhoe Runners"/>
    <s v="VM45"/>
    <n v="25"/>
    <x v="13"/>
  </r>
  <r>
    <n v="154"/>
    <d v="1899-12-30T00:33:56"/>
    <s v="(06:47)"/>
    <x v="4"/>
    <x v="0"/>
    <m/>
    <s v="Ivanhoe Runners"/>
    <s v="SM"/>
    <n v="24"/>
    <x v="13"/>
  </r>
  <r>
    <n v="155"/>
    <d v="1899-12-30T00:34:10"/>
    <s v="(06:50)"/>
    <x v="42"/>
    <x v="0"/>
    <m/>
    <s v="Ivanhoe Runners"/>
    <s v="SM"/>
    <n v="23"/>
    <x v="13"/>
  </r>
  <r>
    <n v="156"/>
    <d v="1899-12-30T00:34:09"/>
    <s v="(06:49)"/>
    <x v="90"/>
    <x v="0"/>
    <m/>
    <s v="Ivanhoe Runners"/>
    <s v="SM"/>
    <n v="22"/>
    <x v="13"/>
  </r>
  <r>
    <n v="171"/>
    <d v="1899-12-30T00:34:38"/>
    <s v="(06:55)"/>
    <x v="56"/>
    <x v="0"/>
    <m/>
    <s v="Ivanhoe Runners"/>
    <s v="SM"/>
    <n v="21"/>
    <x v="13"/>
  </r>
  <r>
    <n v="172"/>
    <d v="1899-12-30T00:34:56"/>
    <s v="(06:59)"/>
    <x v="5"/>
    <x v="0"/>
    <m/>
    <s v="Ivanhoe Runners"/>
    <s v="VM65"/>
    <n v="20"/>
    <x v="13"/>
  </r>
  <r>
    <n v="192"/>
    <d v="1899-12-30T00:35:01"/>
    <s v="(07:00)"/>
    <x v="94"/>
    <x v="0"/>
    <m/>
    <s v="Ivanhoe Runners"/>
    <s v="SM"/>
    <n v="19"/>
    <x v="13"/>
  </r>
  <r>
    <n v="274"/>
    <d v="1899-12-30T00:37:40"/>
    <s v="(07:32)"/>
    <x v="82"/>
    <x v="0"/>
    <m/>
    <s v="Ivanhoe Runners"/>
    <s v="VM45"/>
    <n v="18"/>
    <x v="13"/>
  </r>
  <r>
    <n v="289"/>
    <d v="1899-12-30T00:38:03"/>
    <s v="(07:36)"/>
    <x v="75"/>
    <x v="1"/>
    <m/>
    <s v="Ivanhoe Runners"/>
    <s v="VW35"/>
    <n v="30"/>
    <x v="13"/>
  </r>
  <r>
    <n v="297"/>
    <d v="1899-12-30T00:38:17"/>
    <s v="(07:39)"/>
    <x v="11"/>
    <x v="1"/>
    <m/>
    <s v="Ivanhoe Runners"/>
    <s v="VW45"/>
    <n v="29"/>
    <x v="13"/>
  </r>
  <r>
    <n v="311"/>
    <d v="1899-12-30T00:38:51"/>
    <s v="(07:46)"/>
    <x v="46"/>
    <x v="1"/>
    <m/>
    <s v="Ivanhoe Runners"/>
    <s v="VW40"/>
    <n v="28"/>
    <x v="13"/>
  </r>
  <r>
    <n v="317"/>
    <d v="1899-12-30T00:39:03"/>
    <s v="(07:48)"/>
    <x v="17"/>
    <x v="1"/>
    <m/>
    <s v="Ivanhoe Runners"/>
    <s v="SW"/>
    <n v="27"/>
    <x v="13"/>
  </r>
  <r>
    <n v="320"/>
    <d v="1899-12-30T00:39:30"/>
    <s v="(07:54)"/>
    <x v="83"/>
    <x v="1"/>
    <m/>
    <s v="Ivanhoe Runners"/>
    <s v="VW40"/>
    <n v="26"/>
    <x v="13"/>
  </r>
  <r>
    <n v="368"/>
    <d v="1899-12-30T00:41:14"/>
    <s v="(08:14)"/>
    <x v="16"/>
    <x v="1"/>
    <m/>
    <s v="Ivanhoe Runners"/>
    <s v="VW50"/>
    <n v="25"/>
    <x v="13"/>
  </r>
  <r>
    <n v="423"/>
    <d v="1899-12-30T00:43:04"/>
    <s v="(08:36)"/>
    <x v="97"/>
    <x v="1"/>
    <m/>
    <s v="Ivanhoe Runners"/>
    <s v="VW35"/>
    <n v="24"/>
    <x v="13"/>
  </r>
  <r>
    <n v="442"/>
    <d v="1899-12-30T00:43:56"/>
    <s v="(08:47)"/>
    <x v="49"/>
    <x v="1"/>
    <m/>
    <s v="Ivanhoe Runners"/>
    <s v="VW40"/>
    <n v="23"/>
    <x v="13"/>
  </r>
  <r>
    <n v="462"/>
    <d v="1899-12-30T00:44:48"/>
    <s v="(08:57)"/>
    <x v="23"/>
    <x v="1"/>
    <m/>
    <s v="Ivanhoe Runners"/>
    <s v="VW50"/>
    <n v="22"/>
    <x v="13"/>
  </r>
  <r>
    <n v="476"/>
    <d v="1899-12-30T00:45:14"/>
    <s v="(09:02)"/>
    <x v="86"/>
    <x v="1"/>
    <m/>
    <s v="Ivanhoe Runners"/>
    <s v="VW40"/>
    <n v="21"/>
    <x v="13"/>
  </r>
  <r>
    <n v="568"/>
    <d v="1899-12-30T00:57:03"/>
    <s v="(11:24)"/>
    <x v="40"/>
    <x v="1"/>
    <m/>
    <s v="Ivanhoe Runners"/>
    <s v="VW40"/>
    <n v="20"/>
    <x v="13"/>
  </r>
  <r>
    <n v="48"/>
    <d v="1899-12-30T00:38:56"/>
    <s v="(06:15)"/>
    <x v="0"/>
    <x v="0"/>
    <m/>
    <s v="Ivanhoe Runners"/>
    <s v="VM45"/>
    <n v="30"/>
    <x v="14"/>
  </r>
  <r>
    <n v="53"/>
    <d v="1899-12-30T00:39:29"/>
    <s v="(06:21)"/>
    <x v="26"/>
    <x v="0"/>
    <m/>
    <s v="Ivanhoe Runners"/>
    <s v="SM"/>
    <n v="29"/>
    <x v="14"/>
  </r>
  <r>
    <n v="112"/>
    <d v="1899-12-30T00:42:45"/>
    <s v="(06:52)"/>
    <x v="42"/>
    <x v="0"/>
    <m/>
    <s v="Ivanhoe Runners"/>
    <s v="SM"/>
    <n v="28"/>
    <x v="14"/>
  </r>
  <r>
    <n v="135"/>
    <d v="1899-12-30T00:43:44"/>
    <s v="(07:02)"/>
    <x v="28"/>
    <x v="0"/>
    <m/>
    <s v="Ivanhoe Runners"/>
    <s v="SM"/>
    <n v="27"/>
    <x v="14"/>
  </r>
  <r>
    <n v="144"/>
    <d v="1899-12-30T00:44:18"/>
    <s v="(07:07)"/>
    <x v="29"/>
    <x v="0"/>
    <m/>
    <s v="Ivanhoe Runners"/>
    <s v="VM50"/>
    <n v="26"/>
    <x v="14"/>
  </r>
  <r>
    <n v="149"/>
    <d v="1899-12-30T00:44:28"/>
    <s v="(07:09)"/>
    <x v="94"/>
    <x v="0"/>
    <m/>
    <s v="Ivanhoe Runners"/>
    <s v="SM"/>
    <n v="25"/>
    <x v="14"/>
  </r>
  <r>
    <n v="151"/>
    <d v="1899-12-30T00:44:45"/>
    <s v="(07:12)"/>
    <x v="31"/>
    <x v="0"/>
    <m/>
    <s v="Ivanhoe Runners"/>
    <s v="VM45"/>
    <n v="24"/>
    <x v="14"/>
  </r>
  <r>
    <n v="204"/>
    <d v="1899-12-30T00:46:46"/>
    <s v="(07:31)"/>
    <x v="43"/>
    <x v="0"/>
    <m/>
    <s v="Ivanhoe Runners"/>
    <s v="VM55"/>
    <n v="23"/>
    <x v="14"/>
  </r>
  <r>
    <n v="225"/>
    <d v="1899-12-30T00:47:37"/>
    <s v="(07:39)"/>
    <x v="59"/>
    <x v="1"/>
    <m/>
    <s v="Ivanhoe Runners"/>
    <s v="VW40"/>
    <n v="30"/>
    <x v="14"/>
  </r>
  <r>
    <n v="250"/>
    <d v="1899-12-30T00:49:08"/>
    <s v="(07:54)"/>
    <x v="103"/>
    <x v="0"/>
    <m/>
    <s v="Ivanhoe Runners"/>
    <s v="VM40"/>
    <n v="22"/>
    <x v="14"/>
  </r>
  <r>
    <n v="280"/>
    <d v="1899-12-30T00:50:47"/>
    <s v="(08:10)"/>
    <x v="104"/>
    <x v="0"/>
    <m/>
    <s v="Ivanhoe Runners"/>
    <m/>
    <n v="21"/>
    <x v="14"/>
  </r>
  <r>
    <n v="286"/>
    <d v="1899-12-30T00:50:59"/>
    <s v="(08:12)"/>
    <x v="11"/>
    <x v="1"/>
    <m/>
    <s v="Ivanhoe Runners"/>
    <s v="VW45"/>
    <n v="29"/>
    <x v="14"/>
  </r>
  <r>
    <n v="302"/>
    <d v="1899-12-30T00:51:39"/>
    <s v="(08:18)"/>
    <x v="15"/>
    <x v="1"/>
    <m/>
    <s v="Ivanhoe Runners"/>
    <s v="VW40"/>
    <n v="28"/>
    <x v="14"/>
  </r>
  <r>
    <n v="304"/>
    <d v="1899-12-30T00:51:52"/>
    <s v="(08:20)"/>
    <x v="58"/>
    <x v="0"/>
    <m/>
    <s v="Ivanhoe Runners"/>
    <s v="VM40"/>
    <n v="20"/>
    <x v="14"/>
  </r>
  <r>
    <n v="337"/>
    <d v="1899-12-30T00:52:52"/>
    <s v="(08:30)"/>
    <x v="34"/>
    <x v="1"/>
    <m/>
    <s v="Ivanhoe Runners"/>
    <s v="VW40"/>
    <n v="27"/>
    <x v="14"/>
  </r>
  <r>
    <n v="345"/>
    <d v="1899-12-30T00:53:19"/>
    <s v="(08:34)"/>
    <x v="16"/>
    <x v="1"/>
    <m/>
    <s v="Ivanhoe Runners"/>
    <s v="VW50"/>
    <n v="26"/>
    <x v="14"/>
  </r>
  <r>
    <n v="367"/>
    <d v="1899-12-30T00:54:15"/>
    <s v="(08:43)"/>
    <x v="12"/>
    <x v="1"/>
    <m/>
    <s v="Ivanhoe Runners"/>
    <s v="VW45"/>
    <n v="25"/>
    <x v="14"/>
  </r>
  <r>
    <n v="403"/>
    <d v="1899-12-30T00:56:25"/>
    <s v="(09:04)"/>
    <x v="21"/>
    <x v="1"/>
    <m/>
    <s v="Ivanhoe Runners"/>
    <s v="VW45"/>
    <n v="24"/>
    <x v="14"/>
  </r>
  <r>
    <n v="410"/>
    <d v="1899-12-30T00:57:00"/>
    <s v="(09:10)"/>
    <x v="97"/>
    <x v="1"/>
    <m/>
    <s v="Ivanhoe Runners"/>
    <s v="VW35"/>
    <n v="23"/>
    <x v="14"/>
  </r>
  <r>
    <n v="422"/>
    <d v="1899-12-30T00:57:59"/>
    <s v="(09:19)"/>
    <x v="47"/>
    <x v="1"/>
    <m/>
    <s v="Ivanhoe Runners"/>
    <s v="VW50"/>
    <n v="22"/>
    <x v="14"/>
  </r>
  <r>
    <n v="437"/>
    <d v="1899-12-30T00:58:53"/>
    <s v="(09:28)"/>
    <x v="49"/>
    <x v="1"/>
    <m/>
    <s v="Ivanhoe Runners"/>
    <s v="VW40"/>
    <n v="21"/>
    <x v="14"/>
  </r>
  <r>
    <n v="465"/>
    <d v="1899-12-30T01:00:32"/>
    <s v="(09:44)"/>
    <x v="25"/>
    <x v="1"/>
    <m/>
    <s v="Ivanhoe Runners"/>
    <s v="VW40"/>
    <n v="20"/>
    <x v="14"/>
  </r>
  <r>
    <n v="483"/>
    <d v="1899-12-30T01:02:40"/>
    <s v="(10:05)"/>
    <x v="70"/>
    <x v="1"/>
    <m/>
    <s v="Ivanhoe Runners"/>
    <s v="VW45"/>
    <n v="19"/>
    <x v="14"/>
  </r>
  <r>
    <n v="502"/>
    <d v="1899-12-30T01:04:39"/>
    <s v="(10:24)"/>
    <x v="23"/>
    <x v="1"/>
    <m/>
    <s v="Ivanhoe Runners"/>
    <s v="VW50"/>
    <n v="18"/>
    <x v="14"/>
  </r>
  <r>
    <n v="503"/>
    <d v="1899-12-30T01:04:38"/>
    <s v="(10:24)"/>
    <x v="105"/>
    <x v="1"/>
    <m/>
    <s v="Ivanhoe Runners"/>
    <s v="SW"/>
    <n v="17"/>
    <x v="14"/>
  </r>
  <r>
    <n v="539"/>
    <d v="1899-12-30T01:14:26"/>
    <s v="(11:58)"/>
    <x v="40"/>
    <x v="1"/>
    <m/>
    <s v="Ivanhoe Runners"/>
    <s v="VW40"/>
    <n v="16"/>
    <x v="14"/>
  </r>
  <r>
    <n v="12"/>
    <d v="1899-12-30T00:38:48"/>
    <s v="(06:14)"/>
    <x v="0"/>
    <x v="0"/>
    <n v="-12"/>
    <s v="Ivanhoe Runners"/>
    <s v="VM45"/>
    <n v="30"/>
    <x v="15"/>
  </r>
  <r>
    <n v="19"/>
    <d v="1899-12-30T00:39:24"/>
    <s v="(06:20)"/>
    <x v="26"/>
    <x v="0"/>
    <n v="-17"/>
    <s v="Ivanhoe Runners"/>
    <s v="SM"/>
    <n v="29"/>
    <x v="15"/>
  </r>
  <r>
    <n v="27"/>
    <d v="1899-12-30T00:40:19"/>
    <s v="(06:29)"/>
    <x v="27"/>
    <x v="0"/>
    <n v="-24"/>
    <s v="Ivanhoe Runners"/>
    <s v="VM45"/>
    <n v="28"/>
    <x v="15"/>
  </r>
  <r>
    <n v="32"/>
    <d v="1899-12-30T00:40:36"/>
    <s v="(06:32)"/>
    <x v="92"/>
    <x v="0"/>
    <n v="-29"/>
    <s v="Ivanhoe Runners"/>
    <s v="VM40"/>
    <n v="27"/>
    <x v="15"/>
  </r>
  <r>
    <n v="49"/>
    <d v="1899-12-30T00:43:00"/>
    <s v="(06:55)"/>
    <x v="28"/>
    <x v="0"/>
    <n v="-44"/>
    <s v="Ivanhoe Runners"/>
    <s v="SM"/>
    <n v="26"/>
    <x v="15"/>
  </r>
  <r>
    <n v="58"/>
    <d v="1899-12-30T00:43:54"/>
    <s v="(07:03)"/>
    <x v="29"/>
    <x v="0"/>
    <n v="-53"/>
    <s v="Ivanhoe Runners"/>
    <s v="VM50"/>
    <n v="25"/>
    <x v="15"/>
  </r>
  <r>
    <n v="60"/>
    <d v="1899-12-30T00:44:19"/>
    <s v="(07:07)"/>
    <x v="5"/>
    <x v="0"/>
    <n v="-55"/>
    <s v="Ivanhoe Runners"/>
    <s v="VM65"/>
    <n v="24"/>
    <x v="15"/>
  </r>
  <r>
    <n v="62"/>
    <d v="1899-12-30T00:44:26"/>
    <s v="(07:09)"/>
    <x v="60"/>
    <x v="1"/>
    <n v="-6"/>
    <s v="Ivanhoe Runners"/>
    <s v="SW"/>
    <n v="30"/>
    <x v="15"/>
  </r>
  <r>
    <n v="95"/>
    <d v="1899-12-30T00:47:52"/>
    <s v="(07:42)"/>
    <x v="89"/>
    <x v="0"/>
    <n v="-84"/>
    <s v="Ivanhoe Runners"/>
    <s v="SM"/>
    <n v="23"/>
    <x v="15"/>
  </r>
  <r>
    <n v="100"/>
    <d v="1899-12-30T00:48:53"/>
    <s v="(07:52)"/>
    <x v="83"/>
    <x v="1"/>
    <n v="-13"/>
    <s v="Ivanhoe Runners"/>
    <s v="VW40"/>
    <n v="29"/>
    <x v="15"/>
  </r>
  <r>
    <n v="110"/>
    <d v="1899-12-30T00:49:39"/>
    <s v="(07:59)"/>
    <x v="106"/>
    <x v="0"/>
    <n v="-96"/>
    <s v="Ivanhoe Runners"/>
    <s v="VM50"/>
    <n v="22"/>
    <x v="15"/>
  </r>
  <r>
    <n v="112"/>
    <d v="1899-12-30T00:49:41"/>
    <s v="(07:59)"/>
    <x v="103"/>
    <x v="0"/>
    <n v="-98"/>
    <s v="Ivanhoe Runners"/>
    <s v="VM40"/>
    <n v="21"/>
    <x v="15"/>
  </r>
  <r>
    <n v="116"/>
    <d v="1899-12-30T00:50:19"/>
    <s v="(08:05)"/>
    <x v="46"/>
    <x v="1"/>
    <n v="-15"/>
    <s v="Ivanhoe Runners"/>
    <s v="VW40"/>
    <n v="28"/>
    <x v="15"/>
  </r>
  <r>
    <n v="139"/>
    <d v="1899-12-30T00:52:30"/>
    <s v="(08:26)"/>
    <x v="11"/>
    <x v="1"/>
    <n v="-24"/>
    <s v="Ivanhoe Runners"/>
    <s v="VW45"/>
    <n v="27"/>
    <x v="15"/>
  </r>
  <r>
    <n v="148"/>
    <d v="1899-12-30T00:53:27"/>
    <s v="(08:36)"/>
    <x v="34"/>
    <x v="1"/>
    <n v="-29"/>
    <s v="Ivanhoe Runners"/>
    <s v="VW40"/>
    <n v="26"/>
    <x v="15"/>
  </r>
  <r>
    <n v="169"/>
    <d v="1899-12-30T00:55:48"/>
    <s v="(08:58)"/>
    <x v="50"/>
    <x v="1"/>
    <n v="-36"/>
    <s v="Ivanhoe Runners"/>
    <s v="VW50"/>
    <n v="25"/>
    <x v="15"/>
  </r>
  <r>
    <n v="177"/>
    <d v="1899-12-30T00:57:02"/>
    <s v="(09:10)"/>
    <x v="53"/>
    <x v="1"/>
    <n v="-42"/>
    <s v="Ivanhoe Runners"/>
    <s v="SW"/>
    <n v="24"/>
    <x v="15"/>
  </r>
  <r>
    <n v="192"/>
    <d v="1899-12-30T00:58:31"/>
    <s v="(09:25)"/>
    <x v="23"/>
    <x v="1"/>
    <n v="-51"/>
    <s v="Ivanhoe Runners"/>
    <s v="VW50"/>
    <n v="23"/>
    <x v="15"/>
  </r>
  <r>
    <n v="207"/>
    <d v="1899-12-30T01:00:20"/>
    <s v="(09:42)"/>
    <x v="107"/>
    <x v="1"/>
    <n v="-61"/>
    <s v="Ivanhoe Runners"/>
    <s v="VW40"/>
    <n v="22"/>
    <x v="15"/>
  </r>
  <r>
    <n v="236"/>
    <d v="1899-12-30T01:15:32"/>
    <s v="(12:09)"/>
    <x v="40"/>
    <x v="1"/>
    <n v="-79"/>
    <s v="Ivanhoe Runners"/>
    <s v="VW40"/>
    <n v="21"/>
    <x v="15"/>
  </r>
  <r>
    <n v="47"/>
    <d v="1899-12-30T01:03:14"/>
    <s v="(06:19)"/>
    <x v="0"/>
    <x v="0"/>
    <n v="-45"/>
    <s v="Ivanhoe Runners"/>
    <s v="VM45"/>
    <n v="30"/>
    <x v="16"/>
  </r>
  <r>
    <n v="63"/>
    <d v="1899-12-30T01:04:49"/>
    <s v="(06:28)"/>
    <x v="67"/>
    <x v="0"/>
    <n v="-60"/>
    <s v="Ivanhoe Runners"/>
    <s v="VM40"/>
    <n v="29"/>
    <x v="16"/>
  </r>
  <r>
    <n v="93"/>
    <d v="1899-12-30T01:08:09"/>
    <s v="(06:48)"/>
    <x v="27"/>
    <x v="0"/>
    <n v="-85"/>
    <s v="Ivanhoe Runners"/>
    <s v="VM45"/>
    <n v="28"/>
    <x v="16"/>
  </r>
  <r>
    <n v="128"/>
    <d v="1899-12-30T01:10:25"/>
    <s v="(07:02)"/>
    <x v="31"/>
    <x v="0"/>
    <n v="-117"/>
    <s v="Ivanhoe Runners"/>
    <s v="VM50"/>
    <n v="27"/>
    <x v="16"/>
  </r>
  <r>
    <n v="174"/>
    <d v="1899-12-30T01:12:52"/>
    <s v="(07:17)"/>
    <x v="56"/>
    <x v="0"/>
    <n v="-157"/>
    <s v="Ivanhoe Runners"/>
    <s v="SM"/>
    <n v="26"/>
    <x v="16"/>
  </r>
  <r>
    <n v="196"/>
    <d v="1899-12-30T01:04:02"/>
    <s v="(06:24)"/>
    <x v="94"/>
    <x v="0"/>
    <n v="-177"/>
    <s v="Ivanhoe Runners"/>
    <s v="SM"/>
    <n v="25"/>
    <x v="16"/>
  </r>
  <r>
    <n v="222"/>
    <d v="1899-12-30T01:15:01"/>
    <s v="(07:30)"/>
    <x v="63"/>
    <x v="1"/>
    <n v="-24"/>
    <s v="Ivanhoe Runners"/>
    <s v="VW45"/>
    <n v="30"/>
    <x v="16"/>
  </r>
  <r>
    <n v="223"/>
    <d v="1899-12-30T01:15:05"/>
    <s v="(07:30)"/>
    <x v="5"/>
    <x v="0"/>
    <n v="-199"/>
    <s v="Ivanhoe Runners"/>
    <s v="VM65"/>
    <n v="24"/>
    <x v="16"/>
  </r>
  <r>
    <n v="238"/>
    <d v="1899-12-30T01:16:02"/>
    <s v="(07:36)"/>
    <x v="7"/>
    <x v="1"/>
    <n v="-32"/>
    <s v="Ivanhoe Runners"/>
    <s v="VW35"/>
    <n v="29"/>
    <x v="16"/>
  </r>
  <r>
    <n v="268"/>
    <d v="1899-12-30T01:17:52"/>
    <s v="(07:47)"/>
    <x v="29"/>
    <x v="0"/>
    <n v="-225"/>
    <s v="Ivanhoe Runners"/>
    <s v="VM50"/>
    <n v="23"/>
    <x v="16"/>
  </r>
  <r>
    <n v="278"/>
    <d v="1899-12-30T01:18:17"/>
    <s v="(07:49)"/>
    <x v="43"/>
    <x v="0"/>
    <n v="-232"/>
    <s v="Ivanhoe Runners"/>
    <s v="VM55"/>
    <n v="22"/>
    <x v="16"/>
  </r>
  <r>
    <n v="283"/>
    <d v="1899-12-30T01:18:33"/>
    <s v="(07:51)"/>
    <x v="59"/>
    <x v="1"/>
    <n v="-47"/>
    <s v="Ivanhoe Runners"/>
    <s v="VW40"/>
    <n v="28"/>
    <x v="16"/>
  </r>
  <r>
    <n v="306"/>
    <d v="1899-12-30T01:19:43"/>
    <s v="(07:58)"/>
    <x v="83"/>
    <x v="1"/>
    <n v="-56"/>
    <s v="Ivanhoe Runners"/>
    <s v="VW40"/>
    <n v="27"/>
    <x v="16"/>
  </r>
  <r>
    <n v="312"/>
    <d v="1899-12-30T01:20:22"/>
    <s v="(08:02)"/>
    <x v="75"/>
    <x v="1"/>
    <n v="-58"/>
    <s v="Ivanhoe Runners"/>
    <s v="VW35"/>
    <n v="26"/>
    <x v="16"/>
  </r>
  <r>
    <n v="323"/>
    <d v="1899-12-30T01:20:40"/>
    <s v="(08:04)"/>
    <x v="13"/>
    <x v="1"/>
    <n v="-62"/>
    <s v="Ivanhoe Runners"/>
    <s v="VW45"/>
    <n v="25"/>
    <x v="16"/>
  </r>
  <r>
    <n v="354"/>
    <d v="1899-12-30T01:22:44"/>
    <s v="(08:16)"/>
    <x v="106"/>
    <x v="0"/>
    <n v="-282"/>
    <s v="Ivanhoe Runners"/>
    <s v="VM50"/>
    <n v="21"/>
    <x v="16"/>
  </r>
  <r>
    <n v="361"/>
    <d v="1899-12-30T01:23:18"/>
    <s v="(08:19)"/>
    <x v="46"/>
    <x v="1"/>
    <n v="-75"/>
    <s v="Ivanhoe Runners"/>
    <s v="VW40"/>
    <n v="24"/>
    <x v="16"/>
  </r>
  <r>
    <n v="425"/>
    <d v="1899-12-30T01:27:22"/>
    <s v="(08:44)"/>
    <x v="12"/>
    <x v="1"/>
    <n v="-100"/>
    <s v="Ivanhoe Runners"/>
    <s v="VW45"/>
    <n v="23"/>
    <x v="16"/>
  </r>
  <r>
    <n v="460"/>
    <d v="1899-12-30T01:29:22"/>
    <s v="(08:56)"/>
    <x v="65"/>
    <x v="1"/>
    <n v="-123"/>
    <s v="Ivanhoe Runners"/>
    <s v="VW35"/>
    <n v="22"/>
    <x v="16"/>
  </r>
  <r>
    <n v="541"/>
    <d v="1899-12-30T01:37:51"/>
    <s v="(09:47)"/>
    <x v="23"/>
    <x v="1"/>
    <n v="-179"/>
    <s v="Ivanhoe Runners"/>
    <s v="VW50"/>
    <n v="21"/>
    <x v="16"/>
  </r>
  <r>
    <n v="654"/>
    <d v="1899-12-30T02:14:42"/>
    <s v="(13:28)"/>
    <x v="40"/>
    <x v="1"/>
    <n v="-270"/>
    <s v="Ivanhoe Runners"/>
    <s v="VW40"/>
    <n v="20"/>
    <x v="16"/>
  </r>
  <r>
    <n v="8"/>
    <d v="1899-12-30T00:30:22"/>
    <s v="(06:04)"/>
    <x v="0"/>
    <x v="0"/>
    <n v="-8"/>
    <s v="Ivanhoe Runners"/>
    <s v="VM45"/>
    <n v="30"/>
    <x v="17"/>
  </r>
  <r>
    <n v="11"/>
    <d v="1899-12-30T00:30:36"/>
    <s v="(06:07)"/>
    <x v="67"/>
    <x v="0"/>
    <n v="-11"/>
    <s v="Ivanhoe Runners"/>
    <s v="VM40"/>
    <n v="29"/>
    <x v="17"/>
  </r>
  <r>
    <n v="12"/>
    <d v="1899-12-30T00:30:45"/>
    <s v="(06:09)"/>
    <x v="26"/>
    <x v="0"/>
    <n v="-12"/>
    <s v="Ivanhoe Runners"/>
    <s v="SM"/>
    <n v="28"/>
    <x v="17"/>
  </r>
  <r>
    <n v="15"/>
    <d v="1899-12-30T00:30:50"/>
    <s v="(06:10)"/>
    <x v="88"/>
    <x v="0"/>
    <n v="-15"/>
    <s v="Ivanhoe Runners"/>
    <s v="VM40"/>
    <n v="27"/>
    <x v="17"/>
  </r>
  <r>
    <n v="22"/>
    <d v="1899-12-30T00:31:27"/>
    <s v="(06:17)"/>
    <x v="108"/>
    <x v="0"/>
    <n v="-21"/>
    <s v="Ivanhoe Runners"/>
    <s v="SM"/>
    <n v="26"/>
    <x v="17"/>
  </r>
  <r>
    <n v="27"/>
    <d v="1899-12-30T00:32:38"/>
    <s v="(06:31)"/>
    <x v="68"/>
    <x v="0"/>
    <n v="-26"/>
    <s v="Ivanhoe Runners"/>
    <s v="SM"/>
    <n v="25"/>
    <x v="17"/>
  </r>
  <r>
    <n v="33"/>
    <d v="1899-12-30T00:33:17"/>
    <s v="(06:39)"/>
    <x v="42"/>
    <x v="0"/>
    <n v="-31"/>
    <s v="Ivanhoe Runners"/>
    <s v="SM"/>
    <n v="24"/>
    <x v="17"/>
  </r>
  <r>
    <n v="38"/>
    <d v="1899-12-30T00:34:03"/>
    <s v="(06:48)"/>
    <x v="56"/>
    <x v="0"/>
    <n v="-35"/>
    <s v="Ivanhoe Runners"/>
    <s v="SM"/>
    <n v="23"/>
    <x v="17"/>
  </r>
  <r>
    <n v="41"/>
    <d v="1899-12-30T00:34:23"/>
    <s v="(06:52)"/>
    <x v="31"/>
    <x v="0"/>
    <n v="-36"/>
    <s v="Ivanhoe Runners"/>
    <s v="VM50"/>
    <n v="22"/>
    <x v="17"/>
  </r>
  <r>
    <n v="43"/>
    <d v="1899-12-30T00:34:45"/>
    <s v="(06:57)"/>
    <x v="94"/>
    <x v="0"/>
    <n v="-38"/>
    <s v="Ivanhoe Runners"/>
    <s v="SM"/>
    <n v="21"/>
    <x v="17"/>
  </r>
  <r>
    <n v="46"/>
    <d v="1899-12-30T00:35:14"/>
    <s v="(07:02)"/>
    <x v="60"/>
    <x v="1"/>
    <n v="-6"/>
    <s v="Ivanhoe Runners"/>
    <s v="SW"/>
    <n v="30"/>
    <x v="17"/>
  </r>
  <r>
    <n v="47"/>
    <d v="1899-12-30T00:35:15"/>
    <s v="(07:03)"/>
    <x v="29"/>
    <x v="0"/>
    <n v="-41"/>
    <s v="Ivanhoe Runners"/>
    <s v="VM50"/>
    <n v="20"/>
    <x v="17"/>
  </r>
  <r>
    <n v="50"/>
    <d v="1899-12-30T00:35:49"/>
    <s v="(07:09)"/>
    <x v="57"/>
    <x v="0"/>
    <n v="-44"/>
    <s v="Ivanhoe Runners"/>
    <s v="VM40"/>
    <n v="19"/>
    <x v="17"/>
  </r>
  <r>
    <n v="54"/>
    <d v="1899-12-30T00:36:12"/>
    <s v="(07:14)"/>
    <x v="43"/>
    <x v="0"/>
    <n v="-48"/>
    <s v="Ivanhoe Runners"/>
    <s v="VM55"/>
    <n v="18"/>
    <x v="17"/>
  </r>
  <r>
    <n v="56"/>
    <d v="1899-12-30T00:36:27"/>
    <s v="(07:17)"/>
    <x v="30"/>
    <x v="0"/>
    <n v="-49"/>
    <s v="Ivanhoe Runners"/>
    <s v="VM45"/>
    <n v="17"/>
    <x v="17"/>
  </r>
  <r>
    <n v="57"/>
    <d v="1899-12-30T00:36:36"/>
    <s v="(07:19)"/>
    <x v="9"/>
    <x v="0"/>
    <n v="-51"/>
    <s v="Ivanhoe Runners"/>
    <s v="VM45"/>
    <n v="16"/>
    <x v="17"/>
  </r>
  <r>
    <n v="62"/>
    <d v="1899-12-30T00:37:14"/>
    <s v="(07:26)"/>
    <x v="82"/>
    <x v="0"/>
    <n v="-55"/>
    <s v="Ivanhoe Runners"/>
    <s v="VM45"/>
    <n v="15"/>
    <x v="17"/>
  </r>
  <r>
    <n v="79"/>
    <d v="1899-12-30T00:39:16"/>
    <s v="(07:51)"/>
    <x v="46"/>
    <x v="1"/>
    <n v="-11"/>
    <s v="Ivanhoe Runners"/>
    <s v="VW40"/>
    <n v="29"/>
    <x v="17"/>
  </r>
  <r>
    <n v="82"/>
    <d v="1899-12-30T00:39:26"/>
    <s v="(07:53)"/>
    <x v="85"/>
    <x v="1"/>
    <n v="-14"/>
    <s v="Ivanhoe Runners"/>
    <s v="SW"/>
    <n v="28"/>
    <x v="17"/>
  </r>
  <r>
    <n v="83"/>
    <d v="1899-12-30T00:39:35"/>
    <s v="(07:55)"/>
    <x v="11"/>
    <x v="1"/>
    <n v="-15"/>
    <s v="Ivanhoe Runners"/>
    <s v="VW45"/>
    <n v="27"/>
    <x v="17"/>
  </r>
  <r>
    <n v="89"/>
    <d v="1899-12-30T00:40:12"/>
    <s v="(08:02)"/>
    <x v="77"/>
    <x v="1"/>
    <n v="-19"/>
    <s v="Ivanhoe Runners"/>
    <s v="VW60"/>
    <n v="26"/>
    <x v="17"/>
  </r>
  <r>
    <n v="103"/>
    <d v="1899-12-30T00:41:51"/>
    <s v="(08:22)"/>
    <x v="12"/>
    <x v="1"/>
    <n v="-27"/>
    <s v="Ivanhoe Runners"/>
    <s v="VW45"/>
    <n v="25"/>
    <x v="17"/>
  </r>
  <r>
    <n v="107"/>
    <d v="1899-12-30T00:42:07"/>
    <s v="(08:25)"/>
    <x v="16"/>
    <x v="1"/>
    <n v="-29"/>
    <s v="Ivanhoe Runners"/>
    <s v="VW50"/>
    <n v="24"/>
    <x v="17"/>
  </r>
  <r>
    <n v="108"/>
    <d v="1899-12-30T00:42:07"/>
    <s v="(08:25)"/>
    <x v="24"/>
    <x v="1"/>
    <n v="-30"/>
    <s v="Ivanhoe Runners"/>
    <s v="VW45"/>
    <n v="23"/>
    <x v="17"/>
  </r>
  <r>
    <n v="113"/>
    <d v="1899-12-30T00:42:50"/>
    <s v="(08:34)"/>
    <x v="62"/>
    <x v="1"/>
    <n v="-33"/>
    <s v="Ivanhoe Runners"/>
    <s v="SW"/>
    <n v="22"/>
    <x v="17"/>
  </r>
  <r>
    <n v="117"/>
    <d v="1899-12-30T00:43:39"/>
    <s v="(08:43)"/>
    <x v="109"/>
    <x v="0"/>
    <m/>
    <s v="Ivanhoe Runners"/>
    <s v="VM55"/>
    <n v="14"/>
    <x v="17"/>
  </r>
  <r>
    <n v="130"/>
    <d v="1899-12-30T00:45:24"/>
    <s v="(09:04)"/>
    <x v="53"/>
    <x v="1"/>
    <n v="-46"/>
    <s v="Ivanhoe Runners"/>
    <s v="SW"/>
    <n v="21"/>
    <x v="17"/>
  </r>
  <r>
    <n v="132"/>
    <d v="1899-12-30T00:45:31"/>
    <s v="(09:06)"/>
    <x v="23"/>
    <x v="1"/>
    <n v="-48"/>
    <s v="Ivanhoe Runners"/>
    <s v="VW50"/>
    <n v="20"/>
    <x v="17"/>
  </r>
  <r>
    <n v="133"/>
    <d v="1899-12-30T00:45:31"/>
    <s v="(09:06)"/>
    <x v="69"/>
    <x v="1"/>
    <n v="-49"/>
    <s v="Ivanhoe Runners"/>
    <s v="VW50"/>
    <n v="19"/>
    <x v="17"/>
  </r>
  <r>
    <n v="141"/>
    <d v="1899-12-30T00:48:01"/>
    <s v="(09:36)"/>
    <x v="78"/>
    <x v="1"/>
    <n v="-56"/>
    <s v="Ivanhoe Runners"/>
    <s v="VW40"/>
    <n v="18"/>
    <x v="17"/>
  </r>
  <r>
    <n v="145"/>
    <d v="1899-12-30T00:49:04"/>
    <s v="(09:48)"/>
    <x v="25"/>
    <x v="1"/>
    <n v="-60"/>
    <s v="Ivanhoe Runners"/>
    <s v="VW40"/>
    <n v="17"/>
    <x v="17"/>
  </r>
  <r>
    <n v="151"/>
    <d v="1899-12-30T00:53:21"/>
    <s v="(10:40)"/>
    <x v="72"/>
    <x v="1"/>
    <n v="-65"/>
    <s v="Ivanhoe Runners"/>
    <s v="VW50"/>
    <n v="16"/>
    <x v="17"/>
  </r>
  <r>
    <n v="153"/>
    <d v="1899-12-30T00:54:29"/>
    <s v="(10:53)"/>
    <x v="105"/>
    <x v="1"/>
    <n v="-87"/>
    <s v="Ivanhoe Runners"/>
    <s v="SW"/>
    <n v="15"/>
    <x v="17"/>
  </r>
  <r>
    <n v="155"/>
    <d v="1899-12-30T00:55:27"/>
    <s v="(11:05)"/>
    <x v="110"/>
    <x v="1"/>
    <n v="-68"/>
    <s v="Ivanhoe Runners"/>
    <s v="VW35"/>
    <n v="14"/>
    <x v="17"/>
  </r>
  <r>
    <n v="157"/>
    <d v="1899-12-30T00:58:18"/>
    <s v="(11:39)"/>
    <x v="111"/>
    <x v="0"/>
    <n v="-88"/>
    <s v="Ivanhoe Runners"/>
    <s v="VM50"/>
    <n v="13"/>
    <x v="17"/>
  </r>
  <r>
    <n v="159"/>
    <d v="1899-12-30T01:01:53"/>
    <s v="(12:22)"/>
    <x v="40"/>
    <x v="1"/>
    <n v="-71"/>
    <s v="Ivanhoe Runners"/>
    <s v="VW40"/>
    <n v="13"/>
    <x v="17"/>
  </r>
  <r>
    <m/>
    <m/>
    <m/>
    <x v="112"/>
    <x v="2"/>
    <m/>
    <m/>
    <m/>
    <m/>
    <x v="1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88">
  <r>
    <n v="6"/>
    <d v="1899-12-30T01:22:24"/>
    <s v="(06:17)"/>
    <x v="0"/>
    <x v="0"/>
    <m/>
    <s v="Ivanhoe Runners"/>
    <s v="VM40"/>
    <n v="30"/>
    <x v="0"/>
  </r>
  <r>
    <n v="16"/>
    <d v="1899-12-30T01:26:18"/>
    <s v="(06:34)"/>
    <x v="1"/>
    <x v="0"/>
    <m/>
    <s v="Ivanhoe Runners"/>
    <s v="SM"/>
    <n v="29"/>
    <x v="0"/>
  </r>
  <r>
    <n v="23"/>
    <d v="1899-12-30T01:27:10"/>
    <s v="(06:38)"/>
    <x v="2"/>
    <x v="0"/>
    <m/>
    <s v="Ivanhoe Runners"/>
    <s v="VM45"/>
    <n v="28"/>
    <x v="0"/>
  </r>
  <r>
    <n v="31"/>
    <d v="1899-12-30T01:29:06"/>
    <s v="(06:47)"/>
    <x v="3"/>
    <x v="0"/>
    <m/>
    <s v="Ivanhoe Runners"/>
    <s v="VM40"/>
    <n v="27"/>
    <x v="0"/>
  </r>
  <r>
    <n v="37"/>
    <d v="1899-12-30T01:30:18"/>
    <s v="(06:53)"/>
    <x v="4"/>
    <x v="0"/>
    <m/>
    <s v="Ivanhoe Runners"/>
    <s v="SM"/>
    <n v="26"/>
    <x v="0"/>
  </r>
  <r>
    <n v="73"/>
    <d v="1899-12-30T01:36:50"/>
    <s v="(07:23)"/>
    <x v="5"/>
    <x v="0"/>
    <m/>
    <s v="Ivanhoe Runners"/>
    <s v="VM50"/>
    <n v="25"/>
    <x v="0"/>
  </r>
  <r>
    <n v="83"/>
    <d v="1899-12-30T01:38:33"/>
    <s v="(07:31)"/>
    <x v="6"/>
    <x v="0"/>
    <m/>
    <s v="Ivanhoe Runners"/>
    <s v="SM"/>
    <n v="24"/>
    <x v="0"/>
  </r>
  <r>
    <n v="109"/>
    <d v="1899-12-30T01:45:07"/>
    <s v="(08:01)"/>
    <x v="7"/>
    <x v="0"/>
    <m/>
    <s v="Ivanhoe Runners"/>
    <s v="VM50"/>
    <n v="23"/>
    <x v="0"/>
  </r>
  <r>
    <n v="115"/>
    <d v="1899-12-30T01:45:42"/>
    <s v="(08:03)"/>
    <x v="8"/>
    <x v="1"/>
    <m/>
    <s v="Ivanhoe Runners"/>
    <s v="VW40"/>
    <n v="30"/>
    <x v="0"/>
  </r>
  <r>
    <n v="120"/>
    <d v="1899-12-30T01:46:15"/>
    <s v="(08:06)"/>
    <x v="9"/>
    <x v="0"/>
    <m/>
    <s v="Ivanhoe Runners"/>
    <s v="VM45"/>
    <n v="22"/>
    <x v="0"/>
  </r>
  <r>
    <n v="125"/>
    <d v="1899-12-30T01:46:48"/>
    <s v="(08:08)"/>
    <x v="10"/>
    <x v="0"/>
    <m/>
    <s v="Ivanhoe Runners"/>
    <s v="VM40"/>
    <n v="21"/>
    <x v="0"/>
  </r>
  <r>
    <n v="141"/>
    <d v="1899-12-30T01:49:32"/>
    <s v="(08:21)"/>
    <x v="11"/>
    <x v="1"/>
    <m/>
    <s v="Ivanhoe Runners"/>
    <s v="VW40"/>
    <n v="29"/>
    <x v="0"/>
  </r>
  <r>
    <n v="150"/>
    <d v="1899-12-30T01:51:01"/>
    <s v="(08:28)"/>
    <x v="12"/>
    <x v="1"/>
    <m/>
    <s v="Ivanhoe Runners"/>
    <s v="VW45"/>
    <n v="28"/>
    <x v="0"/>
  </r>
  <r>
    <n v="166"/>
    <d v="1899-12-30T01:54:38"/>
    <s v="(08:44)"/>
    <x v="13"/>
    <x v="0"/>
    <m/>
    <s v="Ivanhoe Runners"/>
    <s v="VM50"/>
    <n v="20"/>
    <x v="0"/>
  </r>
  <r>
    <n v="210"/>
    <d v="1899-12-30T02:03:23"/>
    <s v="(09:24)"/>
    <x v="14"/>
    <x v="1"/>
    <m/>
    <s v="Ivanhoe Runners"/>
    <s v="VW45"/>
    <n v="27"/>
    <x v="0"/>
  </r>
  <r>
    <n v="236"/>
    <d v="1899-12-30T02:10:33"/>
    <s v="(09:57)"/>
    <x v="15"/>
    <x v="1"/>
    <m/>
    <s v="Ivanhoe Runners"/>
    <s v="SW"/>
    <n v="26"/>
    <x v="0"/>
  </r>
  <r>
    <n v="241"/>
    <d v="1899-12-30T02:11:44"/>
    <s v="(10:02)"/>
    <x v="16"/>
    <x v="0"/>
    <m/>
    <m/>
    <m/>
    <n v="19"/>
    <x v="0"/>
  </r>
  <r>
    <n v="28"/>
    <d v="1899-12-30T00:35:37"/>
    <s v="(05:56)"/>
    <x v="2"/>
    <x v="0"/>
    <n v="-28"/>
    <s v="Ivanhoe Runners"/>
    <s v="VM45"/>
    <n v="30"/>
    <x v="1"/>
  </r>
  <r>
    <n v="44"/>
    <d v="1899-12-30T00:36:41"/>
    <s v="(06:06)"/>
    <x v="1"/>
    <x v="0"/>
    <n v="-43"/>
    <s v="Ivanhoe Runners"/>
    <s v="SM"/>
    <n v="29"/>
    <x v="1"/>
  </r>
  <r>
    <n v="115"/>
    <d v="1899-12-30T00:40:08"/>
    <s v="(06:41)"/>
    <x v="17"/>
    <x v="1"/>
    <n v="-8"/>
    <s v="Ivanhoe Runners"/>
    <s v="JW15"/>
    <n v="30"/>
    <x v="1"/>
  </r>
  <r>
    <n v="117"/>
    <d v="1899-12-30T00:40:22"/>
    <s v="(06:43)"/>
    <x v="18"/>
    <x v="0"/>
    <n v="-109"/>
    <s v="Ivanhoe Runners"/>
    <s v="SM"/>
    <n v="28"/>
    <x v="1"/>
  </r>
  <r>
    <n v="135"/>
    <d v="1899-12-30T00:41:30"/>
    <s v="(06:55)"/>
    <x v="7"/>
    <x v="0"/>
    <n v="-127"/>
    <s v="Ivanhoe Runners"/>
    <s v="VM50"/>
    <n v="27"/>
    <x v="1"/>
  </r>
  <r>
    <n v="157"/>
    <d v="1899-12-30T00:41:31"/>
    <s v="(06:55)"/>
    <x v="19"/>
    <x v="0"/>
    <n v="-144"/>
    <s v="Ivanhoe Runners"/>
    <s v="SM"/>
    <n v="26"/>
    <x v="1"/>
  </r>
  <r>
    <n v="162"/>
    <d v="1899-12-30T00:42:33"/>
    <s v="(07:05)"/>
    <x v="20"/>
    <x v="1"/>
    <n v="-14"/>
    <s v="Ivanhoe Runners"/>
    <s v="VW45"/>
    <n v="29"/>
    <x v="1"/>
  </r>
  <r>
    <n v="168"/>
    <d v="1899-12-30T00:42:43"/>
    <s v="(07:07)"/>
    <x v="5"/>
    <x v="0"/>
    <n v="-152"/>
    <s v="Ivanhoe Runners"/>
    <s v="VM50"/>
    <n v="25"/>
    <x v="1"/>
  </r>
  <r>
    <n v="213"/>
    <d v="1899-12-30T00:44:10"/>
    <s v="(07:21)"/>
    <x v="21"/>
    <x v="0"/>
    <n v="-186"/>
    <s v="Ivanhoe Runners"/>
    <s v="VM50"/>
    <n v="24"/>
    <x v="1"/>
  </r>
  <r>
    <n v="247"/>
    <d v="1899-12-30T00:45:13"/>
    <s v="(07:32)"/>
    <x v="22"/>
    <x v="0"/>
    <n v="-204"/>
    <s v="Ivanhoe Runners"/>
    <s v="VM45"/>
    <n v="23"/>
    <x v="1"/>
  </r>
  <r>
    <n v="252"/>
    <d v="1899-12-30T00:45:25"/>
    <s v="(07:34)"/>
    <x v="13"/>
    <x v="0"/>
    <n v="-208"/>
    <s v="Ivanhoe Runners"/>
    <s v="VM50"/>
    <n v="22"/>
    <x v="1"/>
  </r>
  <r>
    <n v="270"/>
    <d v="1899-12-30T00:45:50"/>
    <s v="(07:38)"/>
    <x v="23"/>
    <x v="0"/>
    <n v="-215"/>
    <s v="Ivanhoe Runners"/>
    <s v="VM40"/>
    <n v="21"/>
    <x v="1"/>
  </r>
  <r>
    <n v="313"/>
    <d v="1899-12-30T00:48:10"/>
    <s v="(08:01)"/>
    <x v="11"/>
    <x v="1"/>
    <n v="-75"/>
    <s v="Ivanhoe Runners"/>
    <s v="VW40"/>
    <n v="28"/>
    <x v="1"/>
  </r>
  <r>
    <n v="330"/>
    <d v="1899-12-30T00:48:43"/>
    <s v="(08:07)"/>
    <x v="24"/>
    <x v="1"/>
    <n v="-83"/>
    <s v="Ivanhoe Runners"/>
    <s v="VW50"/>
    <n v="27"/>
    <x v="1"/>
  </r>
  <r>
    <n v="336"/>
    <d v="1899-12-30T00:49:01"/>
    <s v="(08:10)"/>
    <x v="25"/>
    <x v="1"/>
    <n v="-88"/>
    <s v="Ivanhoe Runners"/>
    <s v="VW35"/>
    <n v="26"/>
    <x v="1"/>
  </r>
  <r>
    <n v="388"/>
    <d v="1899-12-30T00:50:54"/>
    <s v="(08:29)"/>
    <x v="26"/>
    <x v="0"/>
    <n v="-276"/>
    <s v="Ivanhoe Runners"/>
    <s v="VM55"/>
    <n v="20"/>
    <x v="1"/>
  </r>
  <r>
    <n v="389"/>
    <d v="1899-12-30T00:51:14"/>
    <s v="(08:32)"/>
    <x v="27"/>
    <x v="1"/>
    <n v="-113"/>
    <s v="Ivanhoe Runners"/>
    <s v="VW40"/>
    <n v="25"/>
    <x v="1"/>
  </r>
  <r>
    <n v="430"/>
    <d v="1899-12-30T00:52:11"/>
    <s v="(08:41)"/>
    <x v="28"/>
    <x v="1"/>
    <n v="-131"/>
    <s v="Ivanhoe Runners"/>
    <s v="VW40"/>
    <n v="24"/>
    <x v="1"/>
  </r>
  <r>
    <n v="437"/>
    <d v="1899-12-30T00:52:24"/>
    <s v="(08:44)"/>
    <x v="29"/>
    <x v="1"/>
    <n v="-136"/>
    <s v="Ivanhoe Runners"/>
    <s v="VW40"/>
    <n v="23"/>
    <x v="1"/>
  </r>
  <r>
    <n v="554"/>
    <d v="1899-12-30T00:57:57"/>
    <s v="(09:39)"/>
    <x v="30"/>
    <x v="1"/>
    <n v="-221"/>
    <s v="Ivanhoe Runners"/>
    <s v="VW50"/>
    <n v="22"/>
    <x v="1"/>
  </r>
  <r>
    <n v="572"/>
    <d v="1899-12-30T00:59:24"/>
    <s v="(09:54)"/>
    <x v="31"/>
    <x v="1"/>
    <n v="-235"/>
    <s v="Ivanhoe Runners"/>
    <s v="VW40"/>
    <n v="21"/>
    <x v="1"/>
  </r>
  <r>
    <n v="606"/>
    <d v="1899-12-30T01:01:51"/>
    <s v="(10:18)"/>
    <x v="32"/>
    <x v="1"/>
    <n v="-262"/>
    <s v="Ivanhoe Runners"/>
    <m/>
    <n v="20"/>
    <x v="1"/>
  </r>
  <r>
    <n v="625"/>
    <d v="1899-12-30T01:02:58"/>
    <s v="(10:29)"/>
    <x v="33"/>
    <x v="1"/>
    <n v="-278"/>
    <s v="Ivanhoe Runners"/>
    <s v="VW40"/>
    <n v="19"/>
    <x v="1"/>
  </r>
  <r>
    <n v="646"/>
    <d v="1899-12-30T01:05:25"/>
    <s v="(10:54)"/>
    <x v="34"/>
    <x v="1"/>
    <n v="-295"/>
    <s v="Ivanhoe Runners"/>
    <s v="VW50"/>
    <n v="18"/>
    <x v="1"/>
  </r>
  <r>
    <n v="656"/>
    <d v="1899-12-30T01:08:08"/>
    <s v="(11:21)"/>
    <x v="35"/>
    <x v="1"/>
    <n v="-304"/>
    <s v="Ivanhoe Runners"/>
    <s v="VW55"/>
    <n v="17"/>
    <x v="1"/>
  </r>
  <r>
    <n v="670"/>
    <d v="1899-12-30T01:12:01"/>
    <s v="(12:00)"/>
    <x v="36"/>
    <x v="1"/>
    <n v="-315"/>
    <s v="Ivanhoe Runners"/>
    <s v="VW40"/>
    <n v="16"/>
    <x v="1"/>
  </r>
  <r>
    <n v="673"/>
    <d v="1899-12-30T01:12:25"/>
    <s v="(12:04)"/>
    <x v="37"/>
    <x v="1"/>
    <n v="-318"/>
    <s v="Ivanhoe Runners"/>
    <s v="SW"/>
    <n v="15"/>
    <x v="1"/>
  </r>
  <r>
    <n v="13"/>
    <d v="1899-12-30T00:11:39"/>
    <s v="(05:32)"/>
    <x v="1"/>
    <x v="0"/>
    <n v="-13"/>
    <s v="Ivanhoe Runners"/>
    <s v="SM"/>
    <n v="30"/>
    <x v="2"/>
  </r>
  <r>
    <n v="16"/>
    <d v="1899-12-30T00:11:49"/>
    <s v="(05:37)"/>
    <x v="38"/>
    <x v="0"/>
    <n v="-16"/>
    <s v="Ivanhoe Runners"/>
    <s v="SM"/>
    <n v="29"/>
    <x v="2"/>
  </r>
  <r>
    <n v="19"/>
    <d v="1899-12-30T00:11:59"/>
    <s v="(05:42)"/>
    <x v="2"/>
    <x v="0"/>
    <n v="-19"/>
    <s v="Ivanhoe Runners"/>
    <s v="VM45"/>
    <n v="28"/>
    <x v="2"/>
  </r>
  <r>
    <n v="24"/>
    <d v="1899-12-30T00:12:07"/>
    <s v="(05:46)"/>
    <x v="0"/>
    <x v="0"/>
    <n v="-24"/>
    <s v="Ivanhoe Runners"/>
    <s v="VM40"/>
    <n v="27"/>
    <x v="2"/>
  </r>
  <r>
    <n v="29"/>
    <d v="1899-12-30T00:12:23"/>
    <s v="(05:53)"/>
    <x v="3"/>
    <x v="0"/>
    <n v="-29"/>
    <s v="Ivanhoe Runners"/>
    <s v="VM40"/>
    <n v="26"/>
    <x v="2"/>
  </r>
  <r>
    <n v="32"/>
    <d v="1899-12-30T00:12:28"/>
    <s v="(05:56)"/>
    <x v="39"/>
    <x v="0"/>
    <n v="-32"/>
    <s v="Ivanhoe Runners"/>
    <s v="VM40"/>
    <n v="25"/>
    <x v="2"/>
  </r>
  <r>
    <n v="40"/>
    <d v="1899-12-30T00:12:40"/>
    <s v="(06:01)"/>
    <x v="40"/>
    <x v="0"/>
    <n v="-40"/>
    <s v="Ivanhoe Runners"/>
    <s v="SM"/>
    <n v="24"/>
    <x v="2"/>
  </r>
  <r>
    <n v="44"/>
    <d v="1899-12-30T00:12:46"/>
    <s v="(06:04)"/>
    <x v="41"/>
    <x v="0"/>
    <n v="-44"/>
    <s v="Ivanhoe Runners"/>
    <s v="VM45"/>
    <n v="23"/>
    <x v="2"/>
  </r>
  <r>
    <n v="44"/>
    <d v="1899-12-30T00:12:46"/>
    <s v="(06:04)"/>
    <x v="42"/>
    <x v="0"/>
    <n v="-44"/>
    <s v="Ivanhoe Runners"/>
    <s v="VM40"/>
    <n v="22"/>
    <x v="2"/>
  </r>
  <r>
    <n v="47"/>
    <d v="1899-12-30T00:12:52"/>
    <s v="(06:07)"/>
    <x v="4"/>
    <x v="0"/>
    <n v="-47"/>
    <s v="Ivanhoe Runners"/>
    <s v="SM"/>
    <n v="21"/>
    <x v="2"/>
  </r>
  <r>
    <n v="51"/>
    <d v="1899-12-30T00:12:55"/>
    <s v="(06:09)"/>
    <x v="43"/>
    <x v="0"/>
    <n v="-49"/>
    <s v="Ivanhoe Runners"/>
    <m/>
    <n v="20"/>
    <x v="2"/>
  </r>
  <r>
    <n v="61"/>
    <d v="1899-12-30T00:13:11"/>
    <s v="(06:16)"/>
    <x v="19"/>
    <x v="0"/>
    <n v="-59"/>
    <s v="Ivanhoe Runners"/>
    <s v="SM"/>
    <n v="19"/>
    <x v="2"/>
  </r>
  <r>
    <n v="62"/>
    <d v="1899-12-30T00:13:14"/>
    <s v="(06:18)"/>
    <x v="44"/>
    <x v="0"/>
    <n v="-60"/>
    <s v="Ivanhoe Runners"/>
    <s v="VM40"/>
    <n v="18"/>
    <x v="2"/>
  </r>
  <r>
    <n v="63"/>
    <d v="1899-12-30T00:13:14"/>
    <s v="(06:18)"/>
    <x v="18"/>
    <x v="0"/>
    <n v="-60"/>
    <s v="Ivanhoe Runners"/>
    <s v="SM"/>
    <n v="17"/>
    <x v="2"/>
  </r>
  <r>
    <n v="78"/>
    <d v="1899-12-30T00:13:35"/>
    <s v="(06:28)"/>
    <x v="6"/>
    <x v="0"/>
    <n v="-73"/>
    <s v="Ivanhoe Runners"/>
    <s v="SM"/>
    <n v="16"/>
    <x v="2"/>
  </r>
  <r>
    <n v="88"/>
    <d v="1899-12-30T00:13:50"/>
    <s v="(06:35)"/>
    <x v="45"/>
    <x v="0"/>
    <n v="-82"/>
    <s v="Ivanhoe Runners"/>
    <s v="SM"/>
    <n v="15"/>
    <x v="2"/>
  </r>
  <r>
    <n v="91"/>
    <d v="1899-12-30T00:13:59"/>
    <s v="(06:39)"/>
    <x v="7"/>
    <x v="0"/>
    <n v="-85"/>
    <s v="Ivanhoe Runners"/>
    <s v="VM50"/>
    <n v="14"/>
    <x v="2"/>
  </r>
  <r>
    <n v="93"/>
    <d v="1899-12-30T00:14:01"/>
    <s v="(06:40)"/>
    <x v="46"/>
    <x v="1"/>
    <n v="-7"/>
    <s v="Ivanhoe Runners"/>
    <s v="VW35"/>
    <n v="30"/>
    <x v="2"/>
  </r>
  <r>
    <n v="98"/>
    <d v="1899-12-30T00:14:04"/>
    <s v="(06:41)"/>
    <x v="10"/>
    <x v="0"/>
    <n v="-91"/>
    <s v="Ivanhoe Runners"/>
    <s v="VM40"/>
    <n v="13"/>
    <x v="2"/>
  </r>
  <r>
    <n v="99"/>
    <d v="1899-12-30T00:14:07"/>
    <s v="(06:43)"/>
    <x v="9"/>
    <x v="0"/>
    <n v="-92"/>
    <s v="Ivanhoe Runners"/>
    <s v="VM45"/>
    <n v="12"/>
    <x v="2"/>
  </r>
  <r>
    <n v="101"/>
    <d v="1899-12-30T00:14:08"/>
    <s v="(06:43)"/>
    <x v="5"/>
    <x v="0"/>
    <n v="-93"/>
    <s v="Ivanhoe Runners"/>
    <s v="VM50"/>
    <n v="11"/>
    <x v="2"/>
  </r>
  <r>
    <n v="103"/>
    <d v="1899-12-30T00:14:10"/>
    <s v="(06:44)"/>
    <x v="21"/>
    <x v="0"/>
    <n v="-96"/>
    <s v="Ivanhoe Runners"/>
    <s v="VM50"/>
    <n v="10"/>
    <x v="2"/>
  </r>
  <r>
    <n v="111"/>
    <d v="1899-12-30T00:14:30"/>
    <s v="(06:54)"/>
    <x v="47"/>
    <x v="0"/>
    <n v="-103"/>
    <s v="Ivanhoe Runners"/>
    <s v="VM65"/>
    <n v="9"/>
    <x v="2"/>
  </r>
  <r>
    <n v="120"/>
    <d v="1899-12-30T00:14:41"/>
    <s v="(06:59)"/>
    <x v="48"/>
    <x v="0"/>
    <n v="-110"/>
    <s v="Ivanhoe Runners"/>
    <s v="VM50"/>
    <n v="8"/>
    <x v="2"/>
  </r>
  <r>
    <n v="127"/>
    <d v="1899-12-30T00:14:49"/>
    <s v="(07:03)"/>
    <x v="22"/>
    <x v="0"/>
    <n v="-114"/>
    <s v="Ivanhoe Runners"/>
    <s v="VM45"/>
    <n v="7"/>
    <x v="2"/>
  </r>
  <r>
    <n v="129"/>
    <d v="1899-12-30T00:14:51"/>
    <s v="(07:04)"/>
    <x v="49"/>
    <x v="0"/>
    <n v="-116"/>
    <s v="Ivanhoe Runners"/>
    <s v="VM45"/>
    <n v="6"/>
    <x v="2"/>
  </r>
  <r>
    <n v="131"/>
    <d v="1899-12-30T00:14:52"/>
    <s v="(07:04)"/>
    <x v="50"/>
    <x v="1"/>
    <n v="-14"/>
    <s v="Ivanhoe Runners"/>
    <s v="VW40"/>
    <n v="29"/>
    <x v="2"/>
  </r>
  <r>
    <n v="133"/>
    <d v="1899-12-30T00:14:55"/>
    <s v="(07:06)"/>
    <x v="51"/>
    <x v="0"/>
    <n v="-119"/>
    <s v="Ivanhoe Runners"/>
    <s v="SM"/>
    <n v="5"/>
    <x v="2"/>
  </r>
  <r>
    <n v="139"/>
    <d v="1899-12-30T00:15:01"/>
    <s v="(07:09)"/>
    <x v="52"/>
    <x v="1"/>
    <n v="-17"/>
    <s v="Ivanhoe Runners"/>
    <s v="VW45"/>
    <n v="28"/>
    <x v="2"/>
  </r>
  <r>
    <n v="142"/>
    <d v="1899-12-30T00:15:05"/>
    <s v="(07:10)"/>
    <x v="53"/>
    <x v="1"/>
    <n v="-19"/>
    <s v="Ivanhoe Runners"/>
    <s v="VW40"/>
    <n v="27"/>
    <x v="2"/>
  </r>
  <r>
    <n v="148"/>
    <d v="1899-12-30T00:15:13"/>
    <s v="(07:14)"/>
    <x v="12"/>
    <x v="1"/>
    <n v="-22"/>
    <s v="Ivanhoe Runners"/>
    <s v="VW45"/>
    <n v="26"/>
    <x v="2"/>
  </r>
  <r>
    <n v="152"/>
    <d v="1899-12-30T00:15:18"/>
    <s v="(07:17)"/>
    <x v="54"/>
    <x v="1"/>
    <n v="-23"/>
    <s v="Ivanhoe Runners"/>
    <s v="VW35"/>
    <n v="25"/>
    <x v="2"/>
  </r>
  <r>
    <n v="159"/>
    <d v="1899-12-30T00:15:29"/>
    <s v="(07:22)"/>
    <x v="11"/>
    <x v="1"/>
    <n v="-26"/>
    <s v="Ivanhoe Runners"/>
    <s v="VW40"/>
    <n v="24"/>
    <x v="2"/>
  </r>
  <r>
    <n v="159"/>
    <d v="1899-12-30T00:15:27"/>
    <s v="(07:21)"/>
    <x v="55"/>
    <x v="0"/>
    <n v="-133"/>
    <s v="Ivanhoe Runners"/>
    <s v="VM40"/>
    <n v="4"/>
    <x v="2"/>
  </r>
  <r>
    <n v="163"/>
    <d v="1899-12-30T00:15:34"/>
    <s v="(07:24)"/>
    <x v="56"/>
    <x v="1"/>
    <n v="-27"/>
    <s v="Ivanhoe Runners"/>
    <s v="SW"/>
    <n v="23"/>
    <x v="2"/>
  </r>
  <r>
    <n v="169"/>
    <d v="1899-12-30T00:15:44"/>
    <s v="(07:29)"/>
    <x v="57"/>
    <x v="0"/>
    <n v="-139"/>
    <s v="Ivanhoe Runners"/>
    <s v="VM45"/>
    <n v="3"/>
    <x v="2"/>
  </r>
  <r>
    <n v="172"/>
    <d v="1899-12-30T00:15:47"/>
    <s v="(07:30)"/>
    <x v="58"/>
    <x v="1"/>
    <n v="-32"/>
    <s v="Ivanhoe Runners"/>
    <s v="SW"/>
    <n v="22"/>
    <x v="2"/>
  </r>
  <r>
    <n v="180"/>
    <d v="1899-12-30T00:15:55"/>
    <s v="(07:34)"/>
    <x v="59"/>
    <x v="1"/>
    <n v="-35"/>
    <s v="Ivanhoe Runners"/>
    <s v="VW40"/>
    <n v="21"/>
    <x v="2"/>
  </r>
  <r>
    <n v="189"/>
    <d v="1899-12-30T00:16:11"/>
    <s v="(07:42)"/>
    <x v="27"/>
    <x v="1"/>
    <n v="-43"/>
    <s v="Ivanhoe Runners"/>
    <s v="VW40"/>
    <n v="20"/>
    <x v="2"/>
  </r>
  <r>
    <n v="190"/>
    <d v="1899-12-30T00:16:13"/>
    <s v="(07:43)"/>
    <x v="24"/>
    <x v="1"/>
    <n v="-44"/>
    <s v="Ivanhoe Runners"/>
    <s v="VW50"/>
    <n v="19"/>
    <x v="2"/>
  </r>
  <r>
    <n v="196"/>
    <d v="1899-12-30T00:16:33"/>
    <s v="(07:52)"/>
    <x v="28"/>
    <x v="1"/>
    <n v="-48"/>
    <s v="Ivanhoe Runners"/>
    <s v="VW40"/>
    <n v="18"/>
    <x v="2"/>
  </r>
  <r>
    <n v="200"/>
    <d v="1899-12-30T00:16:39"/>
    <s v="(07:55)"/>
    <x v="60"/>
    <x v="1"/>
    <n v="-50"/>
    <s v="Ivanhoe Runners"/>
    <s v="VW35"/>
    <n v="17"/>
    <x v="2"/>
  </r>
  <r>
    <n v="203"/>
    <d v="1899-12-30T00:16:43"/>
    <s v="(07:57)"/>
    <x v="61"/>
    <x v="1"/>
    <n v="-53"/>
    <s v="Ivanhoe Runners"/>
    <s v="VW35"/>
    <n v="16"/>
    <x v="2"/>
  </r>
  <r>
    <n v="216"/>
    <d v="1899-12-30T00:17:01"/>
    <s v="(08:06)"/>
    <x v="14"/>
    <x v="1"/>
    <n v="-65"/>
    <s v="Ivanhoe Runners"/>
    <s v="VW45"/>
    <n v="15"/>
    <x v="2"/>
  </r>
  <r>
    <n v="230"/>
    <d v="1899-12-30T00:17:44"/>
    <s v="(08:26)"/>
    <x v="62"/>
    <x v="1"/>
    <n v="-76"/>
    <s v="Ivanhoe Runners"/>
    <m/>
    <n v="14"/>
    <x v="2"/>
  </r>
  <r>
    <n v="232"/>
    <d v="1899-12-30T00:17:45"/>
    <s v="(08:27)"/>
    <x v="63"/>
    <x v="1"/>
    <n v="-78"/>
    <s v="Ivanhoe Runners"/>
    <s v="VW45"/>
    <n v="13"/>
    <x v="2"/>
  </r>
  <r>
    <n v="243"/>
    <d v="1899-12-30T00:18:00"/>
    <s v="(08:34)"/>
    <x v="15"/>
    <x v="1"/>
    <n v="-87"/>
    <s v="Ivanhoe Runners"/>
    <s v="SW"/>
    <n v="12"/>
    <x v="2"/>
  </r>
  <r>
    <n v="252"/>
    <d v="1899-12-30T00:18:18"/>
    <s v="(08:42)"/>
    <x v="64"/>
    <x v="1"/>
    <n v="-94"/>
    <s v="Ivanhoe Runners"/>
    <s v="VW50"/>
    <n v="11"/>
    <x v="2"/>
  </r>
  <r>
    <n v="262"/>
    <d v="1899-12-30T00:18:48"/>
    <s v="(08:57)"/>
    <x v="30"/>
    <x v="1"/>
    <n v="-104"/>
    <s v="Ivanhoe Runners"/>
    <s v="VW50"/>
    <n v="10"/>
    <x v="2"/>
  </r>
  <r>
    <n v="268"/>
    <d v="1899-12-30T00:19:07"/>
    <s v="(09:06)"/>
    <x v="13"/>
    <x v="0"/>
    <n v="-160"/>
    <s v="Ivanhoe Runners"/>
    <s v="VM50"/>
    <n v="2"/>
    <x v="2"/>
  </r>
  <r>
    <n v="271"/>
    <d v="1899-12-30T00:19:14"/>
    <s v="(09:09)"/>
    <x v="31"/>
    <x v="1"/>
    <n v="-111"/>
    <s v="Ivanhoe Runners"/>
    <s v="VW40"/>
    <n v="9"/>
    <x v="2"/>
  </r>
  <r>
    <n v="273"/>
    <d v="1899-12-30T00:19:23"/>
    <s v="(09:13)"/>
    <x v="65"/>
    <x v="1"/>
    <n v="-113"/>
    <s v="Ivanhoe Runners"/>
    <s v="VW50"/>
    <n v="8"/>
    <x v="2"/>
  </r>
  <r>
    <n v="276"/>
    <d v="1899-12-30T00:19:34"/>
    <s v="(09:19)"/>
    <x v="34"/>
    <x v="1"/>
    <n v="-116"/>
    <s v="Ivanhoe Runners"/>
    <s v="VW50"/>
    <n v="7"/>
    <x v="2"/>
  </r>
  <r>
    <n v="278"/>
    <d v="1899-12-30T00:20:00"/>
    <s v="(09:31)"/>
    <x v="32"/>
    <x v="1"/>
    <n v="-118"/>
    <s v="Ivanhoe Runners"/>
    <m/>
    <n v="6"/>
    <x v="2"/>
  </r>
  <r>
    <n v="284"/>
    <d v="1899-12-30T00:20:34"/>
    <s v="(09:47)"/>
    <x v="66"/>
    <x v="1"/>
    <n v="-122"/>
    <s v="Ivanhoe Runners"/>
    <s v="JW14"/>
    <n v="5"/>
    <x v="2"/>
  </r>
  <r>
    <n v="287"/>
    <d v="1899-12-30T00:21:30"/>
    <s v="(10:14)"/>
    <x v="67"/>
    <x v="1"/>
    <n v="-125"/>
    <s v="Ivanhoe Runners"/>
    <s v="VW40"/>
    <n v="4"/>
    <x v="2"/>
  </r>
  <r>
    <n v="290"/>
    <d v="1899-12-30T00:21:54"/>
    <s v="(10:25)"/>
    <x v="68"/>
    <x v="1"/>
    <n v="-128"/>
    <s v="Ivanhoe Runners"/>
    <s v="VW45"/>
    <n v="3"/>
    <x v="2"/>
  </r>
  <r>
    <n v="292"/>
    <d v="1899-12-30T00:22:25"/>
    <s v="(10:40)"/>
    <x v="36"/>
    <x v="1"/>
    <n v="-130"/>
    <s v="Ivanhoe Runners"/>
    <s v="VW40"/>
    <n v="2"/>
    <x v="2"/>
  </r>
  <r>
    <n v="294"/>
    <d v="1899-12-30T00:23:15"/>
    <s v="(11:04)"/>
    <x v="37"/>
    <x v="1"/>
    <n v="-132"/>
    <s v="Ivanhoe Runners"/>
    <s v="SW"/>
    <n v="1"/>
    <x v="2"/>
  </r>
  <r>
    <n v="26"/>
    <d v="1899-12-30T00:43:00"/>
    <s v="(06:08)"/>
    <x v="2"/>
    <x v="0"/>
    <n v="-26"/>
    <s v="Ivanhoe Runners"/>
    <s v="VM45"/>
    <n v="30"/>
    <x v="3"/>
  </r>
  <r>
    <n v="30"/>
    <d v="1899-12-30T00:43:40"/>
    <s v="(06:14)"/>
    <x v="1"/>
    <x v="0"/>
    <n v="-30"/>
    <s v="Ivanhoe Runners"/>
    <s v="SM"/>
    <n v="29"/>
    <x v="3"/>
  </r>
  <r>
    <n v="59"/>
    <d v="1899-12-30T00:46:09"/>
    <s v="(06:35)"/>
    <x v="41"/>
    <x v="0"/>
    <n v="-56"/>
    <s v="Ivanhoe Runners"/>
    <s v="VM45"/>
    <n v="28"/>
    <x v="3"/>
  </r>
  <r>
    <n v="74"/>
    <d v="1899-12-30T00:46:52"/>
    <s v="(06:41)"/>
    <x v="44"/>
    <x v="0"/>
    <n v="-70"/>
    <s v="Ivanhoe Runners"/>
    <s v="VM40"/>
    <n v="27"/>
    <x v="3"/>
  </r>
  <r>
    <n v="78"/>
    <d v="1899-12-30T00:47:04"/>
    <s v="(06:43)"/>
    <x v="69"/>
    <x v="0"/>
    <n v="-72"/>
    <s v="Ivanhoe Runners"/>
    <s v="SM"/>
    <n v="26"/>
    <x v="3"/>
  </r>
  <r>
    <n v="91"/>
    <d v="1899-12-30T00:47:47"/>
    <s v="(06:49)"/>
    <x v="38"/>
    <x v="0"/>
    <n v="-84"/>
    <s v="Ivanhoe Runners"/>
    <s v="SM"/>
    <n v="25"/>
    <x v="3"/>
  </r>
  <r>
    <n v="145"/>
    <d v="1899-12-30T00:51:17"/>
    <s v="(07:19)"/>
    <x v="7"/>
    <x v="0"/>
    <n v="-132"/>
    <s v="Ivanhoe Runners"/>
    <s v="VM50"/>
    <n v="24"/>
    <x v="3"/>
  </r>
  <r>
    <n v="159"/>
    <d v="1899-12-30T00:52:01"/>
    <s v="(07:25)"/>
    <x v="20"/>
    <x v="1"/>
    <n v="-16"/>
    <s v="Ivanhoe Runners"/>
    <s v="VW45"/>
    <n v="30"/>
    <x v="3"/>
  </r>
  <r>
    <n v="232"/>
    <d v="1899-12-30T00:55:31"/>
    <s v="(07:55)"/>
    <x v="12"/>
    <x v="1"/>
    <n v="-37"/>
    <s v="Ivanhoe Runners"/>
    <s v="VW45"/>
    <n v="29"/>
    <x v="3"/>
  </r>
  <r>
    <n v="255"/>
    <d v="1899-12-30T00:56:33"/>
    <s v="(08:04)"/>
    <x v="55"/>
    <x v="0"/>
    <n v="-208"/>
    <s v="Ivanhoe Runners"/>
    <s v="VM40"/>
    <n v="23"/>
    <x v="3"/>
  </r>
  <r>
    <n v="278"/>
    <d v="1899-12-30T00:57:34"/>
    <s v="(08:13)"/>
    <x v="11"/>
    <x v="1"/>
    <n v="-59"/>
    <s v="Ivanhoe Runners"/>
    <s v="VW40"/>
    <n v="28"/>
    <x v="3"/>
  </r>
  <r>
    <n v="351"/>
    <d v="1899-12-30T01:00:43"/>
    <s v="(08:40)"/>
    <x v="24"/>
    <x v="1"/>
    <n v="-88"/>
    <s v="Ivanhoe Runners"/>
    <s v="VW50"/>
    <n v="27"/>
    <x v="3"/>
  </r>
  <r>
    <n v="448"/>
    <d v="1899-12-30T01:06:16"/>
    <s v="(09:28)"/>
    <x v="70"/>
    <x v="1"/>
    <n v="-146"/>
    <s v="Ivanhoe Runners"/>
    <s v="VW50"/>
    <n v="26"/>
    <x v="3"/>
  </r>
  <r>
    <n v="450"/>
    <d v="1899-12-30T01:06:19"/>
    <s v="(09:28)"/>
    <x v="64"/>
    <x v="1"/>
    <n v="-148"/>
    <s v="Ivanhoe Runners"/>
    <s v="VW50"/>
    <n v="25"/>
    <x v="3"/>
  </r>
  <r>
    <n v="451"/>
    <d v="1899-12-30T01:06:19"/>
    <s v="(09:28)"/>
    <x v="62"/>
    <x v="1"/>
    <n v="-149"/>
    <s v="Ivanhoe Runners"/>
    <m/>
    <n v="24"/>
    <x v="3"/>
  </r>
  <r>
    <n v="525"/>
    <d v="1899-12-30T01:15:07"/>
    <s v="(10:43)"/>
    <x v="34"/>
    <x v="1"/>
    <n v="-196"/>
    <s v="Ivanhoe Runners"/>
    <s v="VW50"/>
    <n v="23"/>
    <x v="3"/>
  </r>
  <r>
    <n v="12"/>
    <d v="1899-12-30T00:36:58"/>
    <s v="(05:56)"/>
    <x v="1"/>
    <x v="0"/>
    <n v="-11"/>
    <s v="Ivanhoe Runners"/>
    <s v="SM"/>
    <n v="30"/>
    <x v="4"/>
  </r>
  <r>
    <n v="13"/>
    <d v="1899-12-30T00:37:07"/>
    <s v="(05:58)"/>
    <x v="2"/>
    <x v="0"/>
    <n v="-12"/>
    <s v="Ivanhoe Runners"/>
    <s v="VM45"/>
    <n v="29"/>
    <x v="4"/>
  </r>
  <r>
    <n v="23"/>
    <d v="1899-12-30T00:38:26"/>
    <s v="(06:11)"/>
    <x v="71"/>
    <x v="0"/>
    <n v="-21"/>
    <s v="Ivanhoe Runners"/>
    <s v="VM55"/>
    <n v="28"/>
    <x v="4"/>
  </r>
  <r>
    <n v="32"/>
    <d v="1899-12-30T00:38:59"/>
    <s v="(06:16)"/>
    <x v="39"/>
    <x v="0"/>
    <n v="-29"/>
    <s v="Ivanhoe Runners"/>
    <m/>
    <n v="27"/>
    <x v="4"/>
  </r>
  <r>
    <n v="40"/>
    <d v="1899-12-30T00:39:46"/>
    <s v="(06:23)"/>
    <x v="44"/>
    <x v="0"/>
    <n v="-37"/>
    <s v="Ivanhoe Runners"/>
    <s v="VM40"/>
    <n v="26"/>
    <x v="4"/>
  </r>
  <r>
    <n v="103"/>
    <d v="1899-12-30T00:45:18"/>
    <s v="(07:17)"/>
    <x v="52"/>
    <x v="1"/>
    <n v="-15"/>
    <s v="Ivanhoe Runners"/>
    <s v="VW45"/>
    <n v="30"/>
    <x v="4"/>
  </r>
  <r>
    <n v="133"/>
    <d v="1899-12-30T00:47:20"/>
    <s v="(07:37)"/>
    <x v="11"/>
    <x v="1"/>
    <n v="-20"/>
    <s v="Ivanhoe Runners"/>
    <s v="VW40"/>
    <n v="29"/>
    <x v="4"/>
  </r>
  <r>
    <n v="419"/>
    <d v="1899-12-30T01:07:48"/>
    <s v="(10:54)"/>
    <x v="72"/>
    <x v="1"/>
    <n v="-190"/>
    <s v="Ivanhoe Runners"/>
    <s v="SW"/>
    <n v="28"/>
    <x v="4"/>
  </r>
  <r>
    <n v="440"/>
    <d v="1899-12-30T01:10:54"/>
    <s v="(11:24)"/>
    <x v="73"/>
    <x v="1"/>
    <n v="-209"/>
    <s v="Ivanhoe Runners"/>
    <s v="VW35"/>
    <n v="27"/>
    <x v="4"/>
  </r>
  <r>
    <n v="441"/>
    <d v="1899-12-30T01:10:53"/>
    <s v="(11:24)"/>
    <x v="74"/>
    <x v="0"/>
    <n v="-232"/>
    <s v="Ivanhoe Runners"/>
    <s v="VM50"/>
    <n v="25"/>
    <x v="4"/>
  </r>
  <r>
    <n v="461"/>
    <d v="1899-12-30T01:15:53"/>
    <s v="(12:12)"/>
    <x v="37"/>
    <x v="1"/>
    <n v="-225"/>
    <s v="Ivanhoe Runners"/>
    <s v="SW"/>
    <n v="26"/>
    <x v="4"/>
  </r>
  <r>
    <n v="38"/>
    <d v="1899-12-30T01:02:24"/>
    <s v="(06:14)"/>
    <x v="2"/>
    <x v="0"/>
    <n v="-36"/>
    <s v="Ivanhoe Runners"/>
    <s v="VM45"/>
    <n v="30"/>
    <x v="5"/>
  </r>
  <r>
    <n v="50"/>
    <d v="1899-12-30T01:03:28"/>
    <s v="(06:20)"/>
    <x v="1"/>
    <x v="0"/>
    <n v="-48"/>
    <s v="Ivanhoe Runners"/>
    <s v="SM"/>
    <n v="29"/>
    <x v="5"/>
  </r>
  <r>
    <n v="108"/>
    <d v="1899-12-30T01:09:15"/>
    <s v="(06:55)"/>
    <x v="39"/>
    <x v="0"/>
    <n v="-102"/>
    <s v="Ivanhoe Runners"/>
    <s v="VM40"/>
    <n v="28"/>
    <x v="5"/>
  </r>
  <r>
    <n v="141"/>
    <d v="1899-12-30T01:11:56"/>
    <s v="(07:11)"/>
    <x v="6"/>
    <x v="0"/>
    <n v="-131"/>
    <s v="Ivanhoe Runners"/>
    <s v="SM"/>
    <n v="27"/>
    <x v="5"/>
  </r>
  <r>
    <n v="176"/>
    <d v="1899-12-30T01:14:30"/>
    <s v="(07:27)"/>
    <x v="4"/>
    <x v="0"/>
    <n v="-160"/>
    <s v="Ivanhoe Runners"/>
    <s v="SM"/>
    <n v="26"/>
    <x v="5"/>
  </r>
  <r>
    <n v="195"/>
    <d v="1899-12-30T01:15:34"/>
    <s v="(07:33)"/>
    <x v="46"/>
    <x v="1"/>
    <n v="-23"/>
    <s v="Ivanhoe Runners"/>
    <s v="VW35"/>
    <n v="30"/>
    <x v="5"/>
  </r>
  <r>
    <n v="234"/>
    <d v="1899-12-30T01:17:27"/>
    <s v="(07:44)"/>
    <x v="21"/>
    <x v="0"/>
    <n v="-194"/>
    <s v="Ivanhoe Runners"/>
    <s v="VM50"/>
    <n v="25"/>
    <x v="5"/>
  </r>
  <r>
    <n v="239"/>
    <d v="1899-12-30T01:17:36"/>
    <s v="(07:45)"/>
    <x v="13"/>
    <x v="0"/>
    <n v="-198"/>
    <s v="Ivanhoe Runners"/>
    <s v="VM50"/>
    <n v="24"/>
    <x v="5"/>
  </r>
  <r>
    <n v="314"/>
    <d v="1899-12-30T01:21:56"/>
    <s v="(08:11)"/>
    <x v="75"/>
    <x v="0"/>
    <n v="-242"/>
    <s v="Ivanhoe Runners"/>
    <m/>
    <n v="23"/>
    <x v="5"/>
  </r>
  <r>
    <n v="315"/>
    <d v="1899-12-30T01:22:04"/>
    <s v="(08:12)"/>
    <x v="76"/>
    <x v="1"/>
    <n v="-73"/>
    <s v="Ivanhoe Runners"/>
    <s v="VW40"/>
    <n v="29"/>
    <x v="5"/>
  </r>
  <r>
    <n v="322"/>
    <d v="1899-12-30T01:22:42"/>
    <s v="(08:16)"/>
    <x v="38"/>
    <x v="0"/>
    <n v="-246"/>
    <s v="Ivanhoe Runners"/>
    <s v="SM"/>
    <n v="22"/>
    <x v="5"/>
  </r>
  <r>
    <n v="380"/>
    <d v="1899-12-30T01:25:39"/>
    <s v="(08:33)"/>
    <x v="56"/>
    <x v="1"/>
    <n v="-104"/>
    <s v="Ivanhoe Runners"/>
    <s v="SW"/>
    <n v="28"/>
    <x v="5"/>
  </r>
  <r>
    <n v="393"/>
    <d v="1899-12-30T01:26:43"/>
    <s v="(08:40)"/>
    <x v="77"/>
    <x v="0"/>
    <n v="-286"/>
    <s v="Ivanhoe Runners"/>
    <s v="VM40"/>
    <n v="21"/>
    <x v="5"/>
  </r>
  <r>
    <n v="422"/>
    <d v="1899-12-30T01:28:45"/>
    <s v="(08:52)"/>
    <x v="78"/>
    <x v="1"/>
    <n v="-122"/>
    <s v="Ivanhoe Runners"/>
    <s v="SW"/>
    <n v="27"/>
    <x v="5"/>
  </r>
  <r>
    <n v="452"/>
    <d v="1899-12-30T01:31:35"/>
    <s v="(09:09)"/>
    <x v="62"/>
    <x v="1"/>
    <n v="-142"/>
    <s v="Ivanhoe Runners"/>
    <s v="VW55"/>
    <n v="26"/>
    <x v="5"/>
  </r>
  <r>
    <n v="600"/>
    <d v="1899-12-30T01:46:00"/>
    <s v="(10:36)"/>
    <x v="34"/>
    <x v="1"/>
    <n v="-243"/>
    <s v="Ivanhoe Runners"/>
    <s v="VW50"/>
    <n v="25"/>
    <x v="5"/>
  </r>
  <r>
    <n v="610"/>
    <d v="1899-12-30T01:47:17"/>
    <s v="(10:43)"/>
    <x v="79"/>
    <x v="1"/>
    <n v="-250"/>
    <s v="Ivanhoe Runners"/>
    <s v="VW35"/>
    <n v="24"/>
    <x v="5"/>
  </r>
  <r>
    <n v="647"/>
    <d v="1899-12-30T01:59:50"/>
    <s v="(11:59)"/>
    <x v="73"/>
    <x v="1"/>
    <n v="-279"/>
    <s v="Ivanhoe Runners"/>
    <s v="VW35"/>
    <n v="23"/>
    <x v="5"/>
  </r>
  <r>
    <n v="662"/>
    <d v="1899-12-30T02:08:56"/>
    <s v="(12:53)"/>
    <x v="36"/>
    <x v="1"/>
    <n v="-293"/>
    <s v="Ivanhoe Runners"/>
    <s v="VW40"/>
    <n v="22"/>
    <x v="5"/>
  </r>
  <r>
    <m/>
    <m/>
    <m/>
    <x v="1"/>
    <x v="0"/>
    <m/>
    <m/>
    <m/>
    <n v="30"/>
    <x v="6"/>
  </r>
  <r>
    <m/>
    <m/>
    <m/>
    <x v="2"/>
    <x v="0"/>
    <m/>
    <m/>
    <m/>
    <n v="29"/>
    <x v="6"/>
  </r>
  <r>
    <m/>
    <m/>
    <m/>
    <x v="0"/>
    <x v="0"/>
    <m/>
    <m/>
    <m/>
    <n v="28"/>
    <x v="6"/>
  </r>
  <r>
    <m/>
    <m/>
    <m/>
    <x v="41"/>
    <x v="0"/>
    <m/>
    <m/>
    <m/>
    <n v="27"/>
    <x v="6"/>
  </r>
  <r>
    <m/>
    <m/>
    <m/>
    <x v="3"/>
    <x v="0"/>
    <m/>
    <m/>
    <m/>
    <n v="26"/>
    <x v="6"/>
  </r>
  <r>
    <m/>
    <m/>
    <m/>
    <x v="4"/>
    <x v="0"/>
    <m/>
    <m/>
    <m/>
    <n v="25"/>
    <x v="6"/>
  </r>
  <r>
    <m/>
    <m/>
    <m/>
    <x v="6"/>
    <x v="0"/>
    <m/>
    <m/>
    <m/>
    <n v="24"/>
    <x v="6"/>
  </r>
  <r>
    <m/>
    <m/>
    <m/>
    <x v="21"/>
    <x v="0"/>
    <m/>
    <m/>
    <m/>
    <n v="23"/>
    <x v="6"/>
  </r>
  <r>
    <m/>
    <m/>
    <m/>
    <x v="80"/>
    <x v="0"/>
    <m/>
    <m/>
    <m/>
    <n v="22"/>
    <x v="6"/>
  </r>
  <r>
    <m/>
    <m/>
    <m/>
    <x v="53"/>
    <x v="1"/>
    <m/>
    <m/>
    <m/>
    <n v="30"/>
    <x v="6"/>
  </r>
  <r>
    <m/>
    <m/>
    <m/>
    <x v="5"/>
    <x v="0"/>
    <m/>
    <m/>
    <m/>
    <n v="21"/>
    <x v="6"/>
  </r>
  <r>
    <m/>
    <m/>
    <m/>
    <x v="9"/>
    <x v="0"/>
    <m/>
    <m/>
    <m/>
    <n v="20"/>
    <x v="6"/>
  </r>
  <r>
    <m/>
    <m/>
    <m/>
    <x v="8"/>
    <x v="1"/>
    <m/>
    <m/>
    <m/>
    <n v="29"/>
    <x v="6"/>
  </r>
  <r>
    <m/>
    <m/>
    <m/>
    <x v="12"/>
    <x v="1"/>
    <m/>
    <m/>
    <m/>
    <n v="28"/>
    <x v="6"/>
  </r>
  <r>
    <m/>
    <m/>
    <m/>
    <x v="76"/>
    <x v="1"/>
    <m/>
    <m/>
    <m/>
    <n v="27"/>
    <x v="6"/>
  </r>
  <r>
    <m/>
    <m/>
    <m/>
    <x v="11"/>
    <x v="1"/>
    <m/>
    <m/>
    <m/>
    <n v="26"/>
    <x v="6"/>
  </r>
  <r>
    <m/>
    <m/>
    <m/>
    <x v="24"/>
    <x v="1"/>
    <m/>
    <m/>
    <m/>
    <n v="25"/>
    <x v="6"/>
  </r>
  <r>
    <m/>
    <m/>
    <m/>
    <x v="61"/>
    <x v="1"/>
    <m/>
    <m/>
    <m/>
    <n v="24"/>
    <x v="6"/>
  </r>
  <r>
    <m/>
    <m/>
    <m/>
    <x v="62"/>
    <x v="1"/>
    <m/>
    <m/>
    <m/>
    <n v="23"/>
    <x v="6"/>
  </r>
  <r>
    <m/>
    <m/>
    <m/>
    <x v="64"/>
    <x v="1"/>
    <m/>
    <m/>
    <m/>
    <n v="22"/>
    <x v="6"/>
  </r>
  <r>
    <m/>
    <m/>
    <m/>
    <x v="81"/>
    <x v="1"/>
    <m/>
    <m/>
    <m/>
    <n v="21"/>
    <x v="6"/>
  </r>
  <r>
    <m/>
    <m/>
    <m/>
    <x v="82"/>
    <x v="0"/>
    <m/>
    <m/>
    <m/>
    <n v="19"/>
    <x v="6"/>
  </r>
  <r>
    <m/>
    <m/>
    <m/>
    <x v="83"/>
    <x v="1"/>
    <m/>
    <m/>
    <m/>
    <n v="20"/>
    <x v="6"/>
  </r>
  <r>
    <m/>
    <m/>
    <m/>
    <x v="84"/>
    <x v="1"/>
    <m/>
    <m/>
    <m/>
    <n v="19"/>
    <x v="6"/>
  </r>
  <r>
    <m/>
    <m/>
    <m/>
    <x v="73"/>
    <x v="1"/>
    <m/>
    <m/>
    <m/>
    <n v="18"/>
    <x v="6"/>
  </r>
  <r>
    <m/>
    <m/>
    <m/>
    <x v="1"/>
    <x v="0"/>
    <m/>
    <m/>
    <m/>
    <n v="30"/>
    <x v="7"/>
  </r>
  <r>
    <m/>
    <m/>
    <m/>
    <x v="2"/>
    <x v="0"/>
    <m/>
    <m/>
    <m/>
    <n v="29"/>
    <x v="7"/>
  </r>
  <r>
    <m/>
    <m/>
    <m/>
    <x v="1"/>
    <x v="0"/>
    <m/>
    <m/>
    <m/>
    <n v="30"/>
    <x v="8"/>
  </r>
  <r>
    <m/>
    <m/>
    <m/>
    <x v="2"/>
    <x v="0"/>
    <m/>
    <m/>
    <m/>
    <n v="29"/>
    <x v="8"/>
  </r>
  <r>
    <n v="35"/>
    <d v="1899-12-30T01:21:59"/>
    <s v="(06:15)"/>
    <x v="2"/>
    <x v="0"/>
    <m/>
    <s v="Ivanhoe Runners"/>
    <s v="VM45"/>
    <n v="30"/>
    <x v="9"/>
  </r>
  <r>
    <n v="101"/>
    <d v="1899-12-30T01:26:50"/>
    <s v="(06:37)"/>
    <x v="1"/>
    <x v="0"/>
    <m/>
    <s v="Ivanhoe Runners"/>
    <s v="SM"/>
    <n v="29"/>
    <x v="9"/>
  </r>
  <r>
    <n v="123"/>
    <d v="1899-12-30T01:28:07"/>
    <s v="(06:43)"/>
    <x v="44"/>
    <x v="0"/>
    <m/>
    <s v="Ivanhoe Runners"/>
    <s v="VM40"/>
    <n v="28"/>
    <x v="9"/>
  </r>
  <r>
    <n v="265"/>
    <d v="1899-12-30T01:34:59"/>
    <s v="(07:14)"/>
    <x v="6"/>
    <x v="0"/>
    <m/>
    <s v="Ivanhoe Runners"/>
    <s v="SM"/>
    <n v="27"/>
    <x v="9"/>
  </r>
  <r>
    <n v="352"/>
    <d v="1899-12-30T01:37:40"/>
    <s v="(07:26)"/>
    <x v="80"/>
    <x v="0"/>
    <m/>
    <s v="Ivanhoe Runners"/>
    <s v="SM"/>
    <n v="26"/>
    <x v="9"/>
  </r>
  <r>
    <n v="1192"/>
    <d v="1899-12-30T01:56:05"/>
    <s v="(08:51)"/>
    <x v="11"/>
    <x v="1"/>
    <m/>
    <s v="Ivanhoe Runners"/>
    <s v="VW40"/>
    <n v="30"/>
    <x v="9"/>
  </r>
  <r>
    <n v="1510"/>
    <d v="1899-12-30T02:03:53"/>
    <s v="(09:26)"/>
    <x v="28"/>
    <x v="1"/>
    <m/>
    <s v="Ivanhoe Runners"/>
    <s v="VW40"/>
    <n v="29"/>
    <x v="9"/>
  </r>
  <r>
    <n v="1673"/>
    <d v="1899-12-30T02:07:38"/>
    <s v="(09:44)"/>
    <x v="85"/>
    <x v="1"/>
    <m/>
    <s v="Ivanhoe Runners"/>
    <s v="VW35"/>
    <n v="28"/>
    <x v="9"/>
  </r>
  <r>
    <n v="2451"/>
    <d v="1899-12-30T02:53:38"/>
    <s v="(13:14)"/>
    <x v="37"/>
    <x v="1"/>
    <m/>
    <s v="I"/>
    <m/>
    <n v="27"/>
    <x v="9"/>
  </r>
  <r>
    <m/>
    <m/>
    <m/>
    <x v="86"/>
    <x v="2"/>
    <m/>
    <m/>
    <m/>
    <m/>
    <x v="1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8">
  <r>
    <n v="6"/>
    <d v="1899-12-30T01:22:24"/>
    <s v="(06:17)"/>
    <x v="0"/>
    <x v="0"/>
    <m/>
    <s v="Ivanhoe Runners"/>
    <s v="VM40"/>
    <n v="30"/>
    <x v="0"/>
  </r>
  <r>
    <n v="16"/>
    <d v="1899-12-30T01:26:18"/>
    <s v="(06:34)"/>
    <x v="1"/>
    <x v="0"/>
    <m/>
    <s v="Ivanhoe Runners"/>
    <s v="SM"/>
    <n v="29"/>
    <x v="0"/>
  </r>
  <r>
    <n v="23"/>
    <d v="1899-12-30T01:27:10"/>
    <s v="(06:38)"/>
    <x v="2"/>
    <x v="0"/>
    <m/>
    <s v="Ivanhoe Runners"/>
    <s v="VM45"/>
    <n v="28"/>
    <x v="0"/>
  </r>
  <r>
    <n v="31"/>
    <d v="1899-12-30T01:29:06"/>
    <s v="(06:47)"/>
    <x v="3"/>
    <x v="0"/>
    <m/>
    <s v="Ivanhoe Runners"/>
    <s v="VM40"/>
    <n v="27"/>
    <x v="0"/>
  </r>
  <r>
    <n v="37"/>
    <d v="1899-12-30T01:30:18"/>
    <s v="(06:53)"/>
    <x v="4"/>
    <x v="0"/>
    <m/>
    <s v="Ivanhoe Runners"/>
    <s v="SM"/>
    <n v="26"/>
    <x v="0"/>
  </r>
  <r>
    <n v="73"/>
    <d v="1899-12-30T01:36:50"/>
    <s v="(07:23)"/>
    <x v="5"/>
    <x v="0"/>
    <m/>
    <s v="Ivanhoe Runners"/>
    <s v="VM50"/>
    <n v="25"/>
    <x v="0"/>
  </r>
  <r>
    <n v="83"/>
    <d v="1899-12-30T01:38:33"/>
    <s v="(07:31)"/>
    <x v="6"/>
    <x v="0"/>
    <m/>
    <s v="Ivanhoe Runners"/>
    <s v="SM"/>
    <n v="24"/>
    <x v="0"/>
  </r>
  <r>
    <n v="109"/>
    <d v="1899-12-30T01:45:07"/>
    <s v="(08:01)"/>
    <x v="7"/>
    <x v="0"/>
    <m/>
    <s v="Ivanhoe Runners"/>
    <s v="VM50"/>
    <n v="23"/>
    <x v="0"/>
  </r>
  <r>
    <n v="115"/>
    <d v="1899-12-30T01:45:42"/>
    <s v="(08:03)"/>
    <x v="8"/>
    <x v="1"/>
    <m/>
    <s v="Ivanhoe Runners"/>
    <s v="VW40"/>
    <n v="30"/>
    <x v="0"/>
  </r>
  <r>
    <n v="120"/>
    <d v="1899-12-30T01:46:15"/>
    <s v="(08:06)"/>
    <x v="9"/>
    <x v="0"/>
    <m/>
    <s v="Ivanhoe Runners"/>
    <s v="VM45"/>
    <n v="22"/>
    <x v="0"/>
  </r>
  <r>
    <n v="125"/>
    <d v="1899-12-30T01:46:48"/>
    <s v="(08:08)"/>
    <x v="10"/>
    <x v="0"/>
    <m/>
    <s v="Ivanhoe Runners"/>
    <s v="VM40"/>
    <n v="21"/>
    <x v="0"/>
  </r>
  <r>
    <n v="141"/>
    <d v="1899-12-30T01:49:32"/>
    <s v="(08:21)"/>
    <x v="11"/>
    <x v="1"/>
    <m/>
    <s v="Ivanhoe Runners"/>
    <s v="VW40"/>
    <n v="29"/>
    <x v="0"/>
  </r>
  <r>
    <n v="150"/>
    <d v="1899-12-30T01:51:01"/>
    <s v="(08:28)"/>
    <x v="12"/>
    <x v="1"/>
    <m/>
    <s v="Ivanhoe Runners"/>
    <s v="VW45"/>
    <n v="28"/>
    <x v="0"/>
  </r>
  <r>
    <n v="166"/>
    <d v="1899-12-30T01:54:38"/>
    <s v="(08:44)"/>
    <x v="13"/>
    <x v="0"/>
    <m/>
    <s v="Ivanhoe Runners"/>
    <s v="VM50"/>
    <n v="20"/>
    <x v="0"/>
  </r>
  <r>
    <n v="210"/>
    <d v="1899-12-30T02:03:23"/>
    <s v="(09:24)"/>
    <x v="14"/>
    <x v="1"/>
    <m/>
    <s v="Ivanhoe Runners"/>
    <s v="VW45"/>
    <n v="27"/>
    <x v="0"/>
  </r>
  <r>
    <n v="236"/>
    <d v="1899-12-30T02:10:33"/>
    <s v="(09:57)"/>
    <x v="15"/>
    <x v="1"/>
    <m/>
    <s v="Ivanhoe Runners"/>
    <s v="SW"/>
    <n v="26"/>
    <x v="0"/>
  </r>
  <r>
    <n v="241"/>
    <d v="1899-12-30T02:11:44"/>
    <s v="(10:02)"/>
    <x v="16"/>
    <x v="0"/>
    <m/>
    <m/>
    <m/>
    <n v="19"/>
    <x v="0"/>
  </r>
  <r>
    <n v="28"/>
    <d v="1899-12-30T00:35:37"/>
    <s v="(05:56)"/>
    <x v="2"/>
    <x v="0"/>
    <n v="-28"/>
    <s v="Ivanhoe Runners"/>
    <s v="VM45"/>
    <n v="30"/>
    <x v="1"/>
  </r>
  <r>
    <n v="44"/>
    <d v="1899-12-30T00:36:41"/>
    <s v="(06:06)"/>
    <x v="1"/>
    <x v="0"/>
    <n v="-43"/>
    <s v="Ivanhoe Runners"/>
    <s v="SM"/>
    <n v="29"/>
    <x v="1"/>
  </r>
  <r>
    <n v="115"/>
    <d v="1899-12-30T00:40:08"/>
    <s v="(06:41)"/>
    <x v="17"/>
    <x v="1"/>
    <n v="-8"/>
    <s v="Ivanhoe Runners"/>
    <s v="JW15"/>
    <n v="30"/>
    <x v="1"/>
  </r>
  <r>
    <n v="117"/>
    <d v="1899-12-30T00:40:22"/>
    <s v="(06:43)"/>
    <x v="18"/>
    <x v="0"/>
    <n v="-109"/>
    <s v="Ivanhoe Runners"/>
    <s v="SM"/>
    <n v="28"/>
    <x v="1"/>
  </r>
  <r>
    <n v="135"/>
    <d v="1899-12-30T00:41:30"/>
    <s v="(06:55)"/>
    <x v="7"/>
    <x v="0"/>
    <n v="-127"/>
    <s v="Ivanhoe Runners"/>
    <s v="VM50"/>
    <n v="27"/>
    <x v="1"/>
  </r>
  <r>
    <n v="157"/>
    <d v="1899-12-30T00:41:31"/>
    <s v="(06:55)"/>
    <x v="19"/>
    <x v="0"/>
    <n v="-144"/>
    <s v="Ivanhoe Runners"/>
    <s v="SM"/>
    <n v="26"/>
    <x v="1"/>
  </r>
  <r>
    <n v="162"/>
    <d v="1899-12-30T00:42:33"/>
    <s v="(07:05)"/>
    <x v="20"/>
    <x v="1"/>
    <n v="-14"/>
    <s v="Ivanhoe Runners"/>
    <s v="VW45"/>
    <n v="29"/>
    <x v="1"/>
  </r>
  <r>
    <n v="168"/>
    <d v="1899-12-30T00:42:43"/>
    <s v="(07:07)"/>
    <x v="5"/>
    <x v="0"/>
    <n v="-152"/>
    <s v="Ivanhoe Runners"/>
    <s v="VM50"/>
    <n v="25"/>
    <x v="1"/>
  </r>
  <r>
    <n v="213"/>
    <d v="1899-12-30T00:44:10"/>
    <s v="(07:21)"/>
    <x v="21"/>
    <x v="0"/>
    <n v="-186"/>
    <s v="Ivanhoe Runners"/>
    <s v="VM50"/>
    <n v="24"/>
    <x v="1"/>
  </r>
  <r>
    <n v="247"/>
    <d v="1899-12-30T00:45:13"/>
    <s v="(07:32)"/>
    <x v="22"/>
    <x v="0"/>
    <n v="-204"/>
    <s v="Ivanhoe Runners"/>
    <s v="VM45"/>
    <n v="23"/>
    <x v="1"/>
  </r>
  <r>
    <n v="252"/>
    <d v="1899-12-30T00:45:25"/>
    <s v="(07:34)"/>
    <x v="13"/>
    <x v="0"/>
    <n v="-208"/>
    <s v="Ivanhoe Runners"/>
    <s v="VM50"/>
    <n v="22"/>
    <x v="1"/>
  </r>
  <r>
    <n v="270"/>
    <d v="1899-12-30T00:45:50"/>
    <s v="(07:38)"/>
    <x v="23"/>
    <x v="0"/>
    <n v="-215"/>
    <s v="Ivanhoe Runners"/>
    <s v="VM40"/>
    <n v="21"/>
    <x v="1"/>
  </r>
  <r>
    <n v="313"/>
    <d v="1899-12-30T00:48:10"/>
    <s v="(08:01)"/>
    <x v="11"/>
    <x v="1"/>
    <n v="-75"/>
    <s v="Ivanhoe Runners"/>
    <s v="VW40"/>
    <n v="28"/>
    <x v="1"/>
  </r>
  <r>
    <n v="330"/>
    <d v="1899-12-30T00:48:43"/>
    <s v="(08:07)"/>
    <x v="24"/>
    <x v="1"/>
    <n v="-83"/>
    <s v="Ivanhoe Runners"/>
    <s v="VW50"/>
    <n v="27"/>
    <x v="1"/>
  </r>
  <r>
    <n v="336"/>
    <d v="1899-12-30T00:49:01"/>
    <s v="(08:10)"/>
    <x v="25"/>
    <x v="1"/>
    <n v="-88"/>
    <s v="Ivanhoe Runners"/>
    <s v="VW35"/>
    <n v="26"/>
    <x v="1"/>
  </r>
  <r>
    <n v="388"/>
    <d v="1899-12-30T00:50:54"/>
    <s v="(08:29)"/>
    <x v="26"/>
    <x v="0"/>
    <n v="-276"/>
    <s v="Ivanhoe Runners"/>
    <s v="VM55"/>
    <n v="20"/>
    <x v="1"/>
  </r>
  <r>
    <n v="389"/>
    <d v="1899-12-30T00:51:14"/>
    <s v="(08:32)"/>
    <x v="27"/>
    <x v="1"/>
    <n v="-113"/>
    <s v="Ivanhoe Runners"/>
    <s v="VW40"/>
    <n v="25"/>
    <x v="1"/>
  </r>
  <r>
    <n v="430"/>
    <d v="1899-12-30T00:52:11"/>
    <s v="(08:41)"/>
    <x v="28"/>
    <x v="1"/>
    <n v="-131"/>
    <s v="Ivanhoe Runners"/>
    <s v="VW40"/>
    <n v="24"/>
    <x v="1"/>
  </r>
  <r>
    <n v="437"/>
    <d v="1899-12-30T00:52:24"/>
    <s v="(08:44)"/>
    <x v="29"/>
    <x v="1"/>
    <n v="-136"/>
    <s v="Ivanhoe Runners"/>
    <s v="VW40"/>
    <n v="23"/>
    <x v="1"/>
  </r>
  <r>
    <n v="554"/>
    <d v="1899-12-30T00:57:57"/>
    <s v="(09:39)"/>
    <x v="30"/>
    <x v="1"/>
    <n v="-221"/>
    <s v="Ivanhoe Runners"/>
    <s v="VW50"/>
    <n v="22"/>
    <x v="1"/>
  </r>
  <r>
    <n v="572"/>
    <d v="1899-12-30T00:59:24"/>
    <s v="(09:54)"/>
    <x v="31"/>
    <x v="1"/>
    <n v="-235"/>
    <s v="Ivanhoe Runners"/>
    <s v="VW40"/>
    <n v="21"/>
    <x v="1"/>
  </r>
  <r>
    <n v="606"/>
    <d v="1899-12-30T01:01:51"/>
    <s v="(10:18)"/>
    <x v="32"/>
    <x v="1"/>
    <n v="-262"/>
    <s v="Ivanhoe Runners"/>
    <m/>
    <n v="20"/>
    <x v="1"/>
  </r>
  <r>
    <n v="625"/>
    <d v="1899-12-30T01:02:58"/>
    <s v="(10:29)"/>
    <x v="33"/>
    <x v="1"/>
    <n v="-278"/>
    <s v="Ivanhoe Runners"/>
    <s v="VW40"/>
    <n v="19"/>
    <x v="1"/>
  </r>
  <r>
    <n v="646"/>
    <d v="1899-12-30T01:05:25"/>
    <s v="(10:54)"/>
    <x v="34"/>
    <x v="1"/>
    <n v="-295"/>
    <s v="Ivanhoe Runners"/>
    <s v="VW50"/>
    <n v="18"/>
    <x v="1"/>
  </r>
  <r>
    <n v="656"/>
    <d v="1899-12-30T01:08:08"/>
    <s v="(11:21)"/>
    <x v="35"/>
    <x v="1"/>
    <n v="-304"/>
    <s v="Ivanhoe Runners"/>
    <s v="VW55"/>
    <n v="17"/>
    <x v="1"/>
  </r>
  <r>
    <n v="670"/>
    <d v="1899-12-30T01:12:01"/>
    <s v="(12:00)"/>
    <x v="36"/>
    <x v="1"/>
    <n v="-315"/>
    <s v="Ivanhoe Runners"/>
    <s v="VW40"/>
    <n v="16"/>
    <x v="1"/>
  </r>
  <r>
    <n v="673"/>
    <d v="1899-12-30T01:12:25"/>
    <s v="(12:04)"/>
    <x v="37"/>
    <x v="1"/>
    <n v="-318"/>
    <s v="Ivanhoe Runners"/>
    <s v="SW"/>
    <n v="15"/>
    <x v="1"/>
  </r>
  <r>
    <n v="13"/>
    <d v="1899-12-30T00:11:39"/>
    <s v="(05:32)"/>
    <x v="1"/>
    <x v="0"/>
    <n v="-13"/>
    <s v="Ivanhoe Runners"/>
    <s v="SM"/>
    <n v="30"/>
    <x v="2"/>
  </r>
  <r>
    <n v="16"/>
    <d v="1899-12-30T00:11:49"/>
    <s v="(05:37)"/>
    <x v="38"/>
    <x v="0"/>
    <n v="-16"/>
    <s v="Ivanhoe Runners"/>
    <s v="SM"/>
    <n v="29"/>
    <x v="2"/>
  </r>
  <r>
    <n v="19"/>
    <d v="1899-12-30T00:11:59"/>
    <s v="(05:42)"/>
    <x v="2"/>
    <x v="0"/>
    <n v="-19"/>
    <s v="Ivanhoe Runners"/>
    <s v="VM45"/>
    <n v="28"/>
    <x v="2"/>
  </r>
  <r>
    <n v="24"/>
    <d v="1899-12-30T00:12:07"/>
    <s v="(05:46)"/>
    <x v="0"/>
    <x v="0"/>
    <n v="-24"/>
    <s v="Ivanhoe Runners"/>
    <s v="VM40"/>
    <n v="27"/>
    <x v="2"/>
  </r>
  <r>
    <n v="29"/>
    <d v="1899-12-30T00:12:23"/>
    <s v="(05:53)"/>
    <x v="3"/>
    <x v="0"/>
    <n v="-29"/>
    <s v="Ivanhoe Runners"/>
    <s v="VM40"/>
    <n v="26"/>
    <x v="2"/>
  </r>
  <r>
    <n v="32"/>
    <d v="1899-12-30T00:12:28"/>
    <s v="(05:56)"/>
    <x v="39"/>
    <x v="0"/>
    <n v="-32"/>
    <s v="Ivanhoe Runners"/>
    <s v="VM40"/>
    <n v="25"/>
    <x v="2"/>
  </r>
  <r>
    <n v="40"/>
    <d v="1899-12-30T00:12:40"/>
    <s v="(06:01)"/>
    <x v="40"/>
    <x v="0"/>
    <n v="-40"/>
    <s v="Ivanhoe Runners"/>
    <s v="SM"/>
    <n v="24"/>
    <x v="2"/>
  </r>
  <r>
    <n v="44"/>
    <d v="1899-12-30T00:12:46"/>
    <s v="(06:04)"/>
    <x v="41"/>
    <x v="0"/>
    <n v="-44"/>
    <s v="Ivanhoe Runners"/>
    <s v="VM45"/>
    <n v="23"/>
    <x v="2"/>
  </r>
  <r>
    <n v="44"/>
    <d v="1899-12-30T00:12:46"/>
    <s v="(06:04)"/>
    <x v="42"/>
    <x v="0"/>
    <n v="-44"/>
    <s v="Ivanhoe Runners"/>
    <s v="VM40"/>
    <n v="22"/>
    <x v="2"/>
  </r>
  <r>
    <n v="47"/>
    <d v="1899-12-30T00:12:52"/>
    <s v="(06:07)"/>
    <x v="4"/>
    <x v="0"/>
    <n v="-47"/>
    <s v="Ivanhoe Runners"/>
    <s v="SM"/>
    <n v="21"/>
    <x v="2"/>
  </r>
  <r>
    <n v="51"/>
    <d v="1899-12-30T00:12:55"/>
    <s v="(06:09)"/>
    <x v="43"/>
    <x v="0"/>
    <n v="-49"/>
    <s v="Ivanhoe Runners"/>
    <m/>
    <n v="20"/>
    <x v="2"/>
  </r>
  <r>
    <n v="61"/>
    <d v="1899-12-30T00:13:11"/>
    <s v="(06:16)"/>
    <x v="19"/>
    <x v="0"/>
    <n v="-59"/>
    <s v="Ivanhoe Runners"/>
    <s v="SM"/>
    <n v="19"/>
    <x v="2"/>
  </r>
  <r>
    <n v="62"/>
    <d v="1899-12-30T00:13:14"/>
    <s v="(06:18)"/>
    <x v="44"/>
    <x v="0"/>
    <n v="-60"/>
    <s v="Ivanhoe Runners"/>
    <s v="VM40"/>
    <n v="18"/>
    <x v="2"/>
  </r>
  <r>
    <n v="63"/>
    <d v="1899-12-30T00:13:14"/>
    <s v="(06:18)"/>
    <x v="18"/>
    <x v="0"/>
    <n v="-60"/>
    <s v="Ivanhoe Runners"/>
    <s v="SM"/>
    <n v="17"/>
    <x v="2"/>
  </r>
  <r>
    <n v="78"/>
    <d v="1899-12-30T00:13:35"/>
    <s v="(06:28)"/>
    <x v="6"/>
    <x v="0"/>
    <n v="-73"/>
    <s v="Ivanhoe Runners"/>
    <s v="SM"/>
    <n v="16"/>
    <x v="2"/>
  </r>
  <r>
    <n v="88"/>
    <d v="1899-12-30T00:13:50"/>
    <s v="(06:35)"/>
    <x v="45"/>
    <x v="0"/>
    <n v="-82"/>
    <s v="Ivanhoe Runners"/>
    <s v="SM"/>
    <n v="15"/>
    <x v="2"/>
  </r>
  <r>
    <n v="91"/>
    <d v="1899-12-30T00:13:59"/>
    <s v="(06:39)"/>
    <x v="7"/>
    <x v="0"/>
    <n v="-85"/>
    <s v="Ivanhoe Runners"/>
    <s v="VM50"/>
    <n v="14"/>
    <x v="2"/>
  </r>
  <r>
    <n v="93"/>
    <d v="1899-12-30T00:14:01"/>
    <s v="(06:40)"/>
    <x v="46"/>
    <x v="1"/>
    <n v="-7"/>
    <s v="Ivanhoe Runners"/>
    <s v="VW35"/>
    <n v="30"/>
    <x v="2"/>
  </r>
  <r>
    <n v="98"/>
    <d v="1899-12-30T00:14:04"/>
    <s v="(06:41)"/>
    <x v="10"/>
    <x v="0"/>
    <n v="-91"/>
    <s v="Ivanhoe Runners"/>
    <s v="VM40"/>
    <n v="13"/>
    <x v="2"/>
  </r>
  <r>
    <n v="99"/>
    <d v="1899-12-30T00:14:07"/>
    <s v="(06:43)"/>
    <x v="9"/>
    <x v="0"/>
    <n v="-92"/>
    <s v="Ivanhoe Runners"/>
    <s v="VM45"/>
    <n v="12"/>
    <x v="2"/>
  </r>
  <r>
    <n v="101"/>
    <d v="1899-12-30T00:14:08"/>
    <s v="(06:43)"/>
    <x v="5"/>
    <x v="0"/>
    <n v="-93"/>
    <s v="Ivanhoe Runners"/>
    <s v="VM50"/>
    <n v="11"/>
    <x v="2"/>
  </r>
  <r>
    <n v="103"/>
    <d v="1899-12-30T00:14:10"/>
    <s v="(06:44)"/>
    <x v="21"/>
    <x v="0"/>
    <n v="-96"/>
    <s v="Ivanhoe Runners"/>
    <s v="VM50"/>
    <n v="10"/>
    <x v="2"/>
  </r>
  <r>
    <n v="111"/>
    <d v="1899-12-30T00:14:30"/>
    <s v="(06:54)"/>
    <x v="47"/>
    <x v="0"/>
    <n v="-103"/>
    <s v="Ivanhoe Runners"/>
    <s v="VM65"/>
    <n v="9"/>
    <x v="2"/>
  </r>
  <r>
    <n v="120"/>
    <d v="1899-12-30T00:14:41"/>
    <s v="(06:59)"/>
    <x v="48"/>
    <x v="0"/>
    <n v="-110"/>
    <s v="Ivanhoe Runners"/>
    <s v="VM50"/>
    <n v="8"/>
    <x v="2"/>
  </r>
  <r>
    <n v="127"/>
    <d v="1899-12-30T00:14:49"/>
    <s v="(07:03)"/>
    <x v="22"/>
    <x v="0"/>
    <n v="-114"/>
    <s v="Ivanhoe Runners"/>
    <s v="VM45"/>
    <n v="7"/>
    <x v="2"/>
  </r>
  <r>
    <n v="129"/>
    <d v="1899-12-30T00:14:51"/>
    <s v="(07:04)"/>
    <x v="49"/>
    <x v="0"/>
    <n v="-116"/>
    <s v="Ivanhoe Runners"/>
    <s v="VM45"/>
    <n v="6"/>
    <x v="2"/>
  </r>
  <r>
    <n v="131"/>
    <d v="1899-12-30T00:14:52"/>
    <s v="(07:04)"/>
    <x v="50"/>
    <x v="1"/>
    <n v="-14"/>
    <s v="Ivanhoe Runners"/>
    <s v="VW40"/>
    <n v="29"/>
    <x v="2"/>
  </r>
  <r>
    <n v="133"/>
    <d v="1899-12-30T00:14:55"/>
    <s v="(07:06)"/>
    <x v="51"/>
    <x v="0"/>
    <n v="-119"/>
    <s v="Ivanhoe Runners"/>
    <s v="SM"/>
    <n v="5"/>
    <x v="2"/>
  </r>
  <r>
    <n v="139"/>
    <d v="1899-12-30T00:15:01"/>
    <s v="(07:09)"/>
    <x v="52"/>
    <x v="1"/>
    <n v="-17"/>
    <s v="Ivanhoe Runners"/>
    <s v="VW45"/>
    <n v="28"/>
    <x v="2"/>
  </r>
  <r>
    <n v="142"/>
    <d v="1899-12-30T00:15:05"/>
    <s v="(07:10)"/>
    <x v="53"/>
    <x v="1"/>
    <n v="-19"/>
    <s v="Ivanhoe Runners"/>
    <s v="VW40"/>
    <n v="27"/>
    <x v="2"/>
  </r>
  <r>
    <n v="148"/>
    <d v="1899-12-30T00:15:13"/>
    <s v="(07:14)"/>
    <x v="12"/>
    <x v="1"/>
    <n v="-22"/>
    <s v="Ivanhoe Runners"/>
    <s v="VW45"/>
    <n v="26"/>
    <x v="2"/>
  </r>
  <r>
    <n v="152"/>
    <d v="1899-12-30T00:15:18"/>
    <s v="(07:17)"/>
    <x v="54"/>
    <x v="1"/>
    <n v="-23"/>
    <s v="Ivanhoe Runners"/>
    <s v="VW35"/>
    <n v="25"/>
    <x v="2"/>
  </r>
  <r>
    <n v="159"/>
    <d v="1899-12-30T00:15:29"/>
    <s v="(07:22)"/>
    <x v="11"/>
    <x v="1"/>
    <n v="-26"/>
    <s v="Ivanhoe Runners"/>
    <s v="VW40"/>
    <n v="24"/>
    <x v="2"/>
  </r>
  <r>
    <n v="159"/>
    <d v="1899-12-30T00:15:27"/>
    <s v="(07:21)"/>
    <x v="55"/>
    <x v="0"/>
    <n v="-133"/>
    <s v="Ivanhoe Runners"/>
    <s v="VM40"/>
    <n v="4"/>
    <x v="2"/>
  </r>
  <r>
    <n v="163"/>
    <d v="1899-12-30T00:15:34"/>
    <s v="(07:24)"/>
    <x v="56"/>
    <x v="1"/>
    <n v="-27"/>
    <s v="Ivanhoe Runners"/>
    <s v="SW"/>
    <n v="23"/>
    <x v="2"/>
  </r>
  <r>
    <n v="169"/>
    <d v="1899-12-30T00:15:44"/>
    <s v="(07:29)"/>
    <x v="57"/>
    <x v="0"/>
    <n v="-139"/>
    <s v="Ivanhoe Runners"/>
    <s v="VM45"/>
    <n v="3"/>
    <x v="2"/>
  </r>
  <r>
    <n v="172"/>
    <d v="1899-12-30T00:15:47"/>
    <s v="(07:30)"/>
    <x v="58"/>
    <x v="1"/>
    <n v="-32"/>
    <s v="Ivanhoe Runners"/>
    <s v="SW"/>
    <n v="22"/>
    <x v="2"/>
  </r>
  <r>
    <n v="180"/>
    <d v="1899-12-30T00:15:55"/>
    <s v="(07:34)"/>
    <x v="59"/>
    <x v="1"/>
    <n v="-35"/>
    <s v="Ivanhoe Runners"/>
    <s v="VW40"/>
    <n v="21"/>
    <x v="2"/>
  </r>
  <r>
    <n v="189"/>
    <d v="1899-12-30T00:16:11"/>
    <s v="(07:42)"/>
    <x v="27"/>
    <x v="1"/>
    <n v="-43"/>
    <s v="Ivanhoe Runners"/>
    <s v="VW40"/>
    <n v="20"/>
    <x v="2"/>
  </r>
  <r>
    <n v="190"/>
    <d v="1899-12-30T00:16:13"/>
    <s v="(07:43)"/>
    <x v="24"/>
    <x v="1"/>
    <n v="-44"/>
    <s v="Ivanhoe Runners"/>
    <s v="VW50"/>
    <n v="19"/>
    <x v="2"/>
  </r>
  <r>
    <n v="196"/>
    <d v="1899-12-30T00:16:33"/>
    <s v="(07:52)"/>
    <x v="28"/>
    <x v="1"/>
    <n v="-48"/>
    <s v="Ivanhoe Runners"/>
    <s v="VW40"/>
    <n v="18"/>
    <x v="2"/>
  </r>
  <r>
    <n v="200"/>
    <d v="1899-12-30T00:16:39"/>
    <s v="(07:55)"/>
    <x v="60"/>
    <x v="1"/>
    <n v="-50"/>
    <s v="Ivanhoe Runners"/>
    <s v="VW35"/>
    <n v="17"/>
    <x v="2"/>
  </r>
  <r>
    <n v="203"/>
    <d v="1899-12-30T00:16:43"/>
    <s v="(07:57)"/>
    <x v="61"/>
    <x v="1"/>
    <n v="-53"/>
    <s v="Ivanhoe Runners"/>
    <s v="VW35"/>
    <n v="16"/>
    <x v="2"/>
  </r>
  <r>
    <n v="216"/>
    <d v="1899-12-30T00:17:01"/>
    <s v="(08:06)"/>
    <x v="14"/>
    <x v="1"/>
    <n v="-65"/>
    <s v="Ivanhoe Runners"/>
    <s v="VW45"/>
    <n v="15"/>
    <x v="2"/>
  </r>
  <r>
    <n v="230"/>
    <d v="1899-12-30T00:17:44"/>
    <s v="(08:26)"/>
    <x v="62"/>
    <x v="1"/>
    <n v="-76"/>
    <s v="Ivanhoe Runners"/>
    <m/>
    <n v="14"/>
    <x v="2"/>
  </r>
  <r>
    <n v="232"/>
    <d v="1899-12-30T00:17:45"/>
    <s v="(08:27)"/>
    <x v="63"/>
    <x v="1"/>
    <n v="-78"/>
    <s v="Ivanhoe Runners"/>
    <s v="VW45"/>
    <n v="13"/>
    <x v="2"/>
  </r>
  <r>
    <n v="243"/>
    <d v="1899-12-30T00:18:00"/>
    <s v="(08:34)"/>
    <x v="15"/>
    <x v="1"/>
    <n v="-87"/>
    <s v="Ivanhoe Runners"/>
    <s v="SW"/>
    <n v="12"/>
    <x v="2"/>
  </r>
  <r>
    <n v="252"/>
    <d v="1899-12-30T00:18:18"/>
    <s v="(08:42)"/>
    <x v="64"/>
    <x v="1"/>
    <n v="-94"/>
    <s v="Ivanhoe Runners"/>
    <s v="VW50"/>
    <n v="11"/>
    <x v="2"/>
  </r>
  <r>
    <n v="262"/>
    <d v="1899-12-30T00:18:48"/>
    <s v="(08:57)"/>
    <x v="30"/>
    <x v="1"/>
    <n v="-104"/>
    <s v="Ivanhoe Runners"/>
    <s v="VW50"/>
    <n v="10"/>
    <x v="2"/>
  </r>
  <r>
    <n v="268"/>
    <d v="1899-12-30T00:19:07"/>
    <s v="(09:06)"/>
    <x v="13"/>
    <x v="0"/>
    <n v="-160"/>
    <s v="Ivanhoe Runners"/>
    <s v="VM50"/>
    <n v="2"/>
    <x v="2"/>
  </r>
  <r>
    <n v="271"/>
    <d v="1899-12-30T00:19:14"/>
    <s v="(09:09)"/>
    <x v="31"/>
    <x v="1"/>
    <n v="-111"/>
    <s v="Ivanhoe Runners"/>
    <s v="VW40"/>
    <n v="9"/>
    <x v="2"/>
  </r>
  <r>
    <n v="273"/>
    <d v="1899-12-30T00:19:23"/>
    <s v="(09:13)"/>
    <x v="65"/>
    <x v="1"/>
    <n v="-113"/>
    <s v="Ivanhoe Runners"/>
    <s v="VW50"/>
    <n v="8"/>
    <x v="2"/>
  </r>
  <r>
    <n v="276"/>
    <d v="1899-12-30T00:19:34"/>
    <s v="(09:19)"/>
    <x v="34"/>
    <x v="1"/>
    <n v="-116"/>
    <s v="Ivanhoe Runners"/>
    <s v="VW50"/>
    <n v="7"/>
    <x v="2"/>
  </r>
  <r>
    <n v="278"/>
    <d v="1899-12-30T00:20:00"/>
    <s v="(09:31)"/>
    <x v="32"/>
    <x v="1"/>
    <n v="-118"/>
    <s v="Ivanhoe Runners"/>
    <m/>
    <n v="6"/>
    <x v="2"/>
  </r>
  <r>
    <n v="284"/>
    <d v="1899-12-30T00:20:34"/>
    <s v="(09:47)"/>
    <x v="66"/>
    <x v="1"/>
    <n v="-122"/>
    <s v="Ivanhoe Runners"/>
    <s v="JW14"/>
    <n v="5"/>
    <x v="2"/>
  </r>
  <r>
    <n v="287"/>
    <d v="1899-12-30T00:21:30"/>
    <s v="(10:14)"/>
    <x v="67"/>
    <x v="1"/>
    <n v="-125"/>
    <s v="Ivanhoe Runners"/>
    <s v="VW40"/>
    <n v="4"/>
    <x v="2"/>
  </r>
  <r>
    <n v="290"/>
    <d v="1899-12-30T00:21:54"/>
    <s v="(10:25)"/>
    <x v="68"/>
    <x v="1"/>
    <n v="-128"/>
    <s v="Ivanhoe Runners"/>
    <s v="VW45"/>
    <n v="3"/>
    <x v="2"/>
  </r>
  <r>
    <n v="292"/>
    <d v="1899-12-30T00:22:25"/>
    <s v="(10:40)"/>
    <x v="36"/>
    <x v="1"/>
    <n v="-130"/>
    <s v="Ivanhoe Runners"/>
    <s v="VW40"/>
    <n v="2"/>
    <x v="2"/>
  </r>
  <r>
    <n v="294"/>
    <d v="1899-12-30T00:23:15"/>
    <s v="(11:04)"/>
    <x v="37"/>
    <x v="1"/>
    <n v="-132"/>
    <s v="Ivanhoe Runners"/>
    <s v="SW"/>
    <n v="1"/>
    <x v="2"/>
  </r>
  <r>
    <n v="26"/>
    <d v="1899-12-30T00:43:00"/>
    <s v="(06:08)"/>
    <x v="2"/>
    <x v="0"/>
    <n v="-26"/>
    <s v="Ivanhoe Runners"/>
    <s v="VM45"/>
    <n v="30"/>
    <x v="3"/>
  </r>
  <r>
    <n v="30"/>
    <d v="1899-12-30T00:43:40"/>
    <s v="(06:14)"/>
    <x v="1"/>
    <x v="0"/>
    <n v="-30"/>
    <s v="Ivanhoe Runners"/>
    <s v="SM"/>
    <n v="29"/>
    <x v="3"/>
  </r>
  <r>
    <n v="59"/>
    <d v="1899-12-30T00:46:09"/>
    <s v="(06:35)"/>
    <x v="41"/>
    <x v="0"/>
    <n v="-56"/>
    <s v="Ivanhoe Runners"/>
    <s v="VM45"/>
    <n v="28"/>
    <x v="3"/>
  </r>
  <r>
    <n v="74"/>
    <d v="1899-12-30T00:46:52"/>
    <s v="(06:41)"/>
    <x v="44"/>
    <x v="0"/>
    <n v="-70"/>
    <s v="Ivanhoe Runners"/>
    <s v="VM40"/>
    <n v="27"/>
    <x v="3"/>
  </r>
  <r>
    <n v="78"/>
    <d v="1899-12-30T00:47:04"/>
    <s v="(06:43)"/>
    <x v="69"/>
    <x v="0"/>
    <n v="-72"/>
    <s v="Ivanhoe Runners"/>
    <s v="SM"/>
    <n v="26"/>
    <x v="3"/>
  </r>
  <r>
    <n v="91"/>
    <d v="1899-12-30T00:47:47"/>
    <s v="(06:49)"/>
    <x v="38"/>
    <x v="0"/>
    <n v="-84"/>
    <s v="Ivanhoe Runners"/>
    <s v="SM"/>
    <n v="25"/>
    <x v="3"/>
  </r>
  <r>
    <n v="145"/>
    <d v="1899-12-30T00:51:17"/>
    <s v="(07:19)"/>
    <x v="7"/>
    <x v="0"/>
    <n v="-132"/>
    <s v="Ivanhoe Runners"/>
    <s v="VM50"/>
    <n v="24"/>
    <x v="3"/>
  </r>
  <r>
    <n v="159"/>
    <d v="1899-12-30T00:52:01"/>
    <s v="(07:25)"/>
    <x v="20"/>
    <x v="1"/>
    <n v="-16"/>
    <s v="Ivanhoe Runners"/>
    <s v="VW45"/>
    <n v="30"/>
    <x v="3"/>
  </r>
  <r>
    <n v="232"/>
    <d v="1899-12-30T00:55:31"/>
    <s v="(07:55)"/>
    <x v="12"/>
    <x v="1"/>
    <n v="-37"/>
    <s v="Ivanhoe Runners"/>
    <s v="VW45"/>
    <n v="29"/>
    <x v="3"/>
  </r>
  <r>
    <n v="255"/>
    <d v="1899-12-30T00:56:33"/>
    <s v="(08:04)"/>
    <x v="55"/>
    <x v="0"/>
    <n v="-208"/>
    <s v="Ivanhoe Runners"/>
    <s v="VM40"/>
    <n v="23"/>
    <x v="3"/>
  </r>
  <r>
    <n v="278"/>
    <d v="1899-12-30T00:57:34"/>
    <s v="(08:13)"/>
    <x v="11"/>
    <x v="1"/>
    <n v="-59"/>
    <s v="Ivanhoe Runners"/>
    <s v="VW40"/>
    <n v="28"/>
    <x v="3"/>
  </r>
  <r>
    <n v="351"/>
    <d v="1899-12-30T01:00:43"/>
    <s v="(08:40)"/>
    <x v="24"/>
    <x v="1"/>
    <n v="-88"/>
    <s v="Ivanhoe Runners"/>
    <s v="VW50"/>
    <n v="27"/>
    <x v="3"/>
  </r>
  <r>
    <n v="448"/>
    <d v="1899-12-30T01:06:16"/>
    <s v="(09:28)"/>
    <x v="70"/>
    <x v="1"/>
    <n v="-146"/>
    <s v="Ivanhoe Runners"/>
    <s v="VW50"/>
    <n v="26"/>
    <x v="3"/>
  </r>
  <r>
    <n v="450"/>
    <d v="1899-12-30T01:06:19"/>
    <s v="(09:28)"/>
    <x v="64"/>
    <x v="1"/>
    <n v="-148"/>
    <s v="Ivanhoe Runners"/>
    <s v="VW50"/>
    <n v="25"/>
    <x v="3"/>
  </r>
  <r>
    <n v="451"/>
    <d v="1899-12-30T01:06:19"/>
    <s v="(09:28)"/>
    <x v="62"/>
    <x v="1"/>
    <n v="-149"/>
    <s v="Ivanhoe Runners"/>
    <m/>
    <n v="24"/>
    <x v="3"/>
  </r>
  <r>
    <n v="525"/>
    <d v="1899-12-30T01:15:07"/>
    <s v="(10:43)"/>
    <x v="34"/>
    <x v="1"/>
    <n v="-196"/>
    <s v="Ivanhoe Runners"/>
    <s v="VW50"/>
    <n v="23"/>
    <x v="3"/>
  </r>
  <r>
    <n v="12"/>
    <d v="1899-12-30T00:36:58"/>
    <s v="(05:56)"/>
    <x v="1"/>
    <x v="0"/>
    <n v="-11"/>
    <s v="Ivanhoe Runners"/>
    <s v="SM"/>
    <n v="30"/>
    <x v="4"/>
  </r>
  <r>
    <n v="13"/>
    <d v="1899-12-30T00:37:07"/>
    <s v="(05:58)"/>
    <x v="2"/>
    <x v="0"/>
    <n v="-12"/>
    <s v="Ivanhoe Runners"/>
    <s v="VM45"/>
    <n v="29"/>
    <x v="4"/>
  </r>
  <r>
    <n v="23"/>
    <d v="1899-12-30T00:38:26"/>
    <s v="(06:11)"/>
    <x v="71"/>
    <x v="0"/>
    <n v="-21"/>
    <s v="Ivanhoe Runners"/>
    <s v="VM55"/>
    <n v="28"/>
    <x v="4"/>
  </r>
  <r>
    <n v="32"/>
    <d v="1899-12-30T00:38:59"/>
    <s v="(06:16)"/>
    <x v="39"/>
    <x v="0"/>
    <n v="-29"/>
    <s v="Ivanhoe Runners"/>
    <m/>
    <n v="27"/>
    <x v="4"/>
  </r>
  <r>
    <n v="40"/>
    <d v="1899-12-30T00:39:46"/>
    <s v="(06:23)"/>
    <x v="44"/>
    <x v="0"/>
    <n v="-37"/>
    <s v="Ivanhoe Runners"/>
    <s v="VM40"/>
    <n v="26"/>
    <x v="4"/>
  </r>
  <r>
    <n v="103"/>
    <d v="1899-12-30T00:45:18"/>
    <s v="(07:17)"/>
    <x v="52"/>
    <x v="1"/>
    <n v="-15"/>
    <s v="Ivanhoe Runners"/>
    <s v="VW45"/>
    <n v="30"/>
    <x v="4"/>
  </r>
  <r>
    <n v="133"/>
    <d v="1899-12-30T00:47:20"/>
    <s v="(07:37)"/>
    <x v="11"/>
    <x v="1"/>
    <n v="-20"/>
    <s v="Ivanhoe Runners"/>
    <s v="VW40"/>
    <n v="29"/>
    <x v="4"/>
  </r>
  <r>
    <n v="419"/>
    <d v="1899-12-30T01:07:48"/>
    <s v="(10:54)"/>
    <x v="72"/>
    <x v="1"/>
    <n v="-190"/>
    <s v="Ivanhoe Runners"/>
    <s v="SW"/>
    <n v="28"/>
    <x v="4"/>
  </r>
  <r>
    <n v="440"/>
    <d v="1899-12-30T01:10:54"/>
    <s v="(11:24)"/>
    <x v="73"/>
    <x v="1"/>
    <n v="-209"/>
    <s v="Ivanhoe Runners"/>
    <s v="VW35"/>
    <n v="27"/>
    <x v="4"/>
  </r>
  <r>
    <n v="441"/>
    <d v="1899-12-30T01:10:53"/>
    <s v="(11:24)"/>
    <x v="74"/>
    <x v="0"/>
    <n v="-232"/>
    <s v="Ivanhoe Runners"/>
    <s v="VM50"/>
    <n v="25"/>
    <x v="4"/>
  </r>
  <r>
    <n v="461"/>
    <d v="1899-12-30T01:15:53"/>
    <s v="(12:12)"/>
    <x v="37"/>
    <x v="1"/>
    <n v="-225"/>
    <s v="Ivanhoe Runners"/>
    <s v="SW"/>
    <n v="26"/>
    <x v="4"/>
  </r>
  <r>
    <n v="38"/>
    <d v="1899-12-30T01:02:24"/>
    <s v="(06:14)"/>
    <x v="2"/>
    <x v="0"/>
    <n v="-36"/>
    <s v="Ivanhoe Runners"/>
    <s v="VM45"/>
    <n v="30"/>
    <x v="5"/>
  </r>
  <r>
    <n v="50"/>
    <d v="1899-12-30T01:03:28"/>
    <s v="(06:20)"/>
    <x v="1"/>
    <x v="0"/>
    <n v="-48"/>
    <s v="Ivanhoe Runners"/>
    <s v="SM"/>
    <n v="29"/>
    <x v="5"/>
  </r>
  <r>
    <n v="108"/>
    <d v="1899-12-30T01:09:15"/>
    <s v="(06:55)"/>
    <x v="39"/>
    <x v="0"/>
    <n v="-102"/>
    <s v="Ivanhoe Runners"/>
    <s v="VM40"/>
    <n v="28"/>
    <x v="5"/>
  </r>
  <r>
    <n v="141"/>
    <d v="1899-12-30T01:11:56"/>
    <s v="(07:11)"/>
    <x v="6"/>
    <x v="0"/>
    <n v="-131"/>
    <s v="Ivanhoe Runners"/>
    <s v="SM"/>
    <n v="27"/>
    <x v="5"/>
  </r>
  <r>
    <n v="176"/>
    <d v="1899-12-30T01:14:30"/>
    <s v="(07:27)"/>
    <x v="4"/>
    <x v="0"/>
    <n v="-160"/>
    <s v="Ivanhoe Runners"/>
    <s v="SM"/>
    <n v="26"/>
    <x v="5"/>
  </r>
  <r>
    <n v="195"/>
    <d v="1899-12-30T01:15:34"/>
    <s v="(07:33)"/>
    <x v="46"/>
    <x v="1"/>
    <n v="-23"/>
    <s v="Ivanhoe Runners"/>
    <s v="VW35"/>
    <n v="30"/>
    <x v="5"/>
  </r>
  <r>
    <n v="234"/>
    <d v="1899-12-30T01:17:27"/>
    <s v="(07:44)"/>
    <x v="21"/>
    <x v="0"/>
    <n v="-194"/>
    <s v="Ivanhoe Runners"/>
    <s v="VM50"/>
    <n v="25"/>
    <x v="5"/>
  </r>
  <r>
    <n v="239"/>
    <d v="1899-12-30T01:17:36"/>
    <s v="(07:45)"/>
    <x v="13"/>
    <x v="0"/>
    <n v="-198"/>
    <s v="Ivanhoe Runners"/>
    <s v="VM50"/>
    <n v="24"/>
    <x v="5"/>
  </r>
  <r>
    <n v="314"/>
    <d v="1899-12-30T01:21:56"/>
    <s v="(08:11)"/>
    <x v="75"/>
    <x v="0"/>
    <n v="-242"/>
    <s v="Ivanhoe Runners"/>
    <m/>
    <n v="23"/>
    <x v="5"/>
  </r>
  <r>
    <n v="315"/>
    <d v="1899-12-30T01:22:04"/>
    <s v="(08:12)"/>
    <x v="76"/>
    <x v="1"/>
    <n v="-73"/>
    <s v="Ivanhoe Runners"/>
    <s v="VW40"/>
    <n v="29"/>
    <x v="5"/>
  </r>
  <r>
    <n v="322"/>
    <d v="1899-12-30T01:22:42"/>
    <s v="(08:16)"/>
    <x v="38"/>
    <x v="0"/>
    <n v="-246"/>
    <s v="Ivanhoe Runners"/>
    <s v="SM"/>
    <n v="22"/>
    <x v="5"/>
  </r>
  <r>
    <n v="380"/>
    <d v="1899-12-30T01:25:39"/>
    <s v="(08:33)"/>
    <x v="56"/>
    <x v="1"/>
    <n v="-104"/>
    <s v="Ivanhoe Runners"/>
    <s v="SW"/>
    <n v="28"/>
    <x v="5"/>
  </r>
  <r>
    <n v="393"/>
    <d v="1899-12-30T01:26:43"/>
    <s v="(08:40)"/>
    <x v="77"/>
    <x v="0"/>
    <n v="-286"/>
    <s v="Ivanhoe Runners"/>
    <s v="VM40"/>
    <n v="21"/>
    <x v="5"/>
  </r>
  <r>
    <n v="422"/>
    <d v="1899-12-30T01:28:45"/>
    <s v="(08:52)"/>
    <x v="78"/>
    <x v="1"/>
    <n v="-122"/>
    <s v="Ivanhoe Runners"/>
    <s v="SW"/>
    <n v="27"/>
    <x v="5"/>
  </r>
  <r>
    <n v="452"/>
    <d v="1899-12-30T01:31:35"/>
    <s v="(09:09)"/>
    <x v="62"/>
    <x v="1"/>
    <n v="-142"/>
    <s v="Ivanhoe Runners"/>
    <s v="VW55"/>
    <n v="26"/>
    <x v="5"/>
  </r>
  <r>
    <n v="600"/>
    <d v="1899-12-30T01:46:00"/>
    <s v="(10:36)"/>
    <x v="34"/>
    <x v="1"/>
    <n v="-243"/>
    <s v="Ivanhoe Runners"/>
    <s v="VW50"/>
    <n v="25"/>
    <x v="5"/>
  </r>
  <r>
    <n v="610"/>
    <d v="1899-12-30T01:47:17"/>
    <s v="(10:43)"/>
    <x v="79"/>
    <x v="1"/>
    <n v="-250"/>
    <s v="Ivanhoe Runners"/>
    <s v="VW35"/>
    <n v="24"/>
    <x v="5"/>
  </r>
  <r>
    <n v="647"/>
    <d v="1899-12-30T01:59:50"/>
    <s v="(11:59)"/>
    <x v="73"/>
    <x v="1"/>
    <n v="-279"/>
    <s v="Ivanhoe Runners"/>
    <s v="VW35"/>
    <n v="23"/>
    <x v="5"/>
  </r>
  <r>
    <n v="662"/>
    <d v="1899-12-30T02:08:56"/>
    <s v="(12:53)"/>
    <x v="36"/>
    <x v="1"/>
    <n v="-293"/>
    <s v="Ivanhoe Runners"/>
    <s v="VW40"/>
    <n v="22"/>
    <x v="5"/>
  </r>
  <r>
    <m/>
    <m/>
    <m/>
    <x v="1"/>
    <x v="0"/>
    <m/>
    <m/>
    <m/>
    <n v="30"/>
    <x v="6"/>
  </r>
  <r>
    <m/>
    <m/>
    <m/>
    <x v="2"/>
    <x v="0"/>
    <m/>
    <m/>
    <m/>
    <n v="29"/>
    <x v="6"/>
  </r>
  <r>
    <m/>
    <m/>
    <m/>
    <x v="0"/>
    <x v="0"/>
    <m/>
    <m/>
    <m/>
    <n v="28"/>
    <x v="6"/>
  </r>
  <r>
    <m/>
    <m/>
    <m/>
    <x v="41"/>
    <x v="0"/>
    <m/>
    <m/>
    <m/>
    <n v="27"/>
    <x v="6"/>
  </r>
  <r>
    <m/>
    <m/>
    <m/>
    <x v="3"/>
    <x v="0"/>
    <m/>
    <m/>
    <m/>
    <n v="26"/>
    <x v="6"/>
  </r>
  <r>
    <m/>
    <m/>
    <m/>
    <x v="4"/>
    <x v="0"/>
    <m/>
    <m/>
    <m/>
    <n v="25"/>
    <x v="6"/>
  </r>
  <r>
    <m/>
    <m/>
    <m/>
    <x v="6"/>
    <x v="0"/>
    <m/>
    <m/>
    <m/>
    <n v="24"/>
    <x v="6"/>
  </r>
  <r>
    <m/>
    <m/>
    <m/>
    <x v="21"/>
    <x v="0"/>
    <m/>
    <m/>
    <m/>
    <n v="23"/>
    <x v="6"/>
  </r>
  <r>
    <m/>
    <m/>
    <m/>
    <x v="80"/>
    <x v="0"/>
    <m/>
    <m/>
    <m/>
    <n v="22"/>
    <x v="6"/>
  </r>
  <r>
    <m/>
    <m/>
    <m/>
    <x v="53"/>
    <x v="1"/>
    <m/>
    <m/>
    <m/>
    <n v="30"/>
    <x v="6"/>
  </r>
  <r>
    <m/>
    <m/>
    <m/>
    <x v="5"/>
    <x v="0"/>
    <m/>
    <m/>
    <m/>
    <n v="21"/>
    <x v="6"/>
  </r>
  <r>
    <m/>
    <m/>
    <m/>
    <x v="9"/>
    <x v="0"/>
    <m/>
    <m/>
    <m/>
    <n v="20"/>
    <x v="6"/>
  </r>
  <r>
    <m/>
    <m/>
    <m/>
    <x v="8"/>
    <x v="1"/>
    <m/>
    <m/>
    <m/>
    <n v="29"/>
    <x v="6"/>
  </r>
  <r>
    <m/>
    <m/>
    <m/>
    <x v="12"/>
    <x v="1"/>
    <m/>
    <m/>
    <m/>
    <n v="28"/>
    <x v="6"/>
  </r>
  <r>
    <m/>
    <m/>
    <m/>
    <x v="76"/>
    <x v="1"/>
    <m/>
    <m/>
    <m/>
    <n v="27"/>
    <x v="6"/>
  </r>
  <r>
    <m/>
    <m/>
    <m/>
    <x v="11"/>
    <x v="1"/>
    <m/>
    <m/>
    <m/>
    <n v="26"/>
    <x v="6"/>
  </r>
  <r>
    <m/>
    <m/>
    <m/>
    <x v="24"/>
    <x v="1"/>
    <m/>
    <m/>
    <m/>
    <n v="25"/>
    <x v="6"/>
  </r>
  <r>
    <m/>
    <m/>
    <m/>
    <x v="61"/>
    <x v="1"/>
    <m/>
    <m/>
    <m/>
    <n v="24"/>
    <x v="6"/>
  </r>
  <r>
    <m/>
    <m/>
    <m/>
    <x v="62"/>
    <x v="1"/>
    <m/>
    <m/>
    <m/>
    <n v="23"/>
    <x v="6"/>
  </r>
  <r>
    <m/>
    <m/>
    <m/>
    <x v="64"/>
    <x v="1"/>
    <m/>
    <m/>
    <m/>
    <n v="22"/>
    <x v="6"/>
  </r>
  <r>
    <m/>
    <m/>
    <m/>
    <x v="81"/>
    <x v="1"/>
    <m/>
    <m/>
    <m/>
    <n v="21"/>
    <x v="6"/>
  </r>
  <r>
    <m/>
    <m/>
    <m/>
    <x v="82"/>
    <x v="0"/>
    <m/>
    <m/>
    <m/>
    <n v="19"/>
    <x v="6"/>
  </r>
  <r>
    <m/>
    <m/>
    <m/>
    <x v="83"/>
    <x v="1"/>
    <m/>
    <m/>
    <m/>
    <n v="20"/>
    <x v="6"/>
  </r>
  <r>
    <m/>
    <m/>
    <m/>
    <x v="84"/>
    <x v="1"/>
    <m/>
    <m/>
    <m/>
    <n v="19"/>
    <x v="6"/>
  </r>
  <r>
    <m/>
    <m/>
    <m/>
    <x v="73"/>
    <x v="1"/>
    <m/>
    <m/>
    <m/>
    <n v="18"/>
    <x v="6"/>
  </r>
  <r>
    <m/>
    <m/>
    <m/>
    <x v="1"/>
    <x v="0"/>
    <m/>
    <m/>
    <m/>
    <n v="30"/>
    <x v="7"/>
  </r>
  <r>
    <m/>
    <m/>
    <m/>
    <x v="2"/>
    <x v="0"/>
    <m/>
    <m/>
    <m/>
    <n v="29"/>
    <x v="7"/>
  </r>
  <r>
    <m/>
    <m/>
    <m/>
    <x v="1"/>
    <x v="0"/>
    <m/>
    <m/>
    <m/>
    <n v="30"/>
    <x v="8"/>
  </r>
  <r>
    <m/>
    <m/>
    <m/>
    <x v="2"/>
    <x v="0"/>
    <m/>
    <m/>
    <m/>
    <n v="29"/>
    <x v="8"/>
  </r>
  <r>
    <n v="35"/>
    <d v="1899-12-30T01:21:59"/>
    <s v="(06:15)"/>
    <x v="2"/>
    <x v="0"/>
    <m/>
    <s v="Ivanhoe Runners"/>
    <s v="VM45"/>
    <n v="30"/>
    <x v="9"/>
  </r>
  <r>
    <n v="101"/>
    <d v="1899-12-30T01:26:50"/>
    <s v="(06:37)"/>
    <x v="1"/>
    <x v="0"/>
    <m/>
    <s v="Ivanhoe Runners"/>
    <s v="SM"/>
    <n v="29"/>
    <x v="9"/>
  </r>
  <r>
    <n v="123"/>
    <d v="1899-12-30T01:28:07"/>
    <s v="(06:43)"/>
    <x v="44"/>
    <x v="0"/>
    <m/>
    <s v="Ivanhoe Runners"/>
    <s v="VM40"/>
    <n v="28"/>
    <x v="9"/>
  </r>
  <r>
    <n v="265"/>
    <d v="1899-12-30T01:34:59"/>
    <s v="(07:14)"/>
    <x v="6"/>
    <x v="0"/>
    <m/>
    <s v="Ivanhoe Runners"/>
    <s v="SM"/>
    <n v="27"/>
    <x v="9"/>
  </r>
  <r>
    <n v="352"/>
    <d v="1899-12-30T01:37:40"/>
    <s v="(07:26)"/>
    <x v="80"/>
    <x v="0"/>
    <m/>
    <s v="Ivanhoe Runners"/>
    <s v="SM"/>
    <n v="26"/>
    <x v="9"/>
  </r>
  <r>
    <n v="1192"/>
    <d v="1899-12-30T01:56:05"/>
    <s v="(08:51)"/>
    <x v="11"/>
    <x v="1"/>
    <m/>
    <s v="Ivanhoe Runners"/>
    <s v="VW40"/>
    <n v="30"/>
    <x v="9"/>
  </r>
  <r>
    <n v="1510"/>
    <d v="1899-12-30T02:03:53"/>
    <s v="(09:26)"/>
    <x v="28"/>
    <x v="1"/>
    <m/>
    <s v="Ivanhoe Runners"/>
    <s v="VW40"/>
    <n v="29"/>
    <x v="9"/>
  </r>
  <r>
    <n v="1673"/>
    <d v="1899-12-30T02:07:38"/>
    <s v="(09:44)"/>
    <x v="85"/>
    <x v="1"/>
    <m/>
    <s v="Ivanhoe Runners"/>
    <s v="VW35"/>
    <n v="28"/>
    <x v="9"/>
  </r>
  <r>
    <n v="2451"/>
    <d v="1899-12-30T02:53:38"/>
    <s v="(13:14)"/>
    <x v="37"/>
    <x v="1"/>
    <m/>
    <s v="I"/>
    <m/>
    <n v="27"/>
    <x v="9"/>
  </r>
  <r>
    <m/>
    <m/>
    <m/>
    <x v="86"/>
    <x v="2"/>
    <m/>
    <m/>
    <m/>
    <m/>
    <x v="1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9">
  <r>
    <n v="78"/>
    <d v="1899-12-30T01:15:34"/>
    <s v="(07:33)"/>
    <x v="0"/>
    <x v="0"/>
    <n v="30"/>
    <x v="0"/>
  </r>
  <r>
    <n v="95"/>
    <d v="1899-12-30T01:19:00"/>
    <s v="(07:54)"/>
    <x v="1"/>
    <x v="0"/>
    <n v="29"/>
    <x v="0"/>
  </r>
  <r>
    <n v="107"/>
    <d v="1899-12-30T01:20:42"/>
    <s v="(08:04)"/>
    <x v="2"/>
    <x v="0"/>
    <n v="28"/>
    <x v="0"/>
  </r>
  <r>
    <n v="110"/>
    <d v="1899-12-30T01:21:31"/>
    <s v="(08:09)"/>
    <x v="3"/>
    <x v="0"/>
    <n v="27"/>
    <x v="0"/>
  </r>
  <r>
    <n v="129"/>
    <d v="1899-12-30T01:25:11"/>
    <s v="(08:31)"/>
    <x v="4"/>
    <x v="0"/>
    <n v="26"/>
    <x v="0"/>
  </r>
  <r>
    <n v="135"/>
    <d v="1899-12-30T01:26:19"/>
    <s v="(08:37)"/>
    <x v="5"/>
    <x v="0"/>
    <n v="25"/>
    <x v="0"/>
  </r>
  <r>
    <n v="146"/>
    <d v="1899-12-30T01:28:14"/>
    <s v="(08:49)"/>
    <x v="6"/>
    <x v="0"/>
    <n v="24"/>
    <x v="0"/>
  </r>
  <r>
    <n v="157"/>
    <d v="1899-12-30T01:30:20"/>
    <s v="(09:02)"/>
    <x v="7"/>
    <x v="0"/>
    <n v="23"/>
    <x v="0"/>
  </r>
  <r>
    <n v="165"/>
    <d v="1899-12-30T01:31:55"/>
    <s v="(09:11)"/>
    <x v="8"/>
    <x v="0"/>
    <n v="22"/>
    <x v="0"/>
  </r>
  <r>
    <n v="224"/>
    <d v="1899-12-30T01:44:20"/>
    <s v="(10:26)"/>
    <x v="9"/>
    <x v="0"/>
    <n v="21"/>
    <x v="0"/>
  </r>
  <r>
    <n v="245"/>
    <d v="1899-12-30T01:58:02"/>
    <s v="(11:48)"/>
    <x v="10"/>
    <x v="0"/>
    <n v="20"/>
    <x v="0"/>
  </r>
  <r>
    <n v="261"/>
    <d v="1899-12-30T02:21:30"/>
    <s v="(14:09)"/>
    <x v="11"/>
    <x v="0"/>
    <n v="19"/>
    <x v="0"/>
  </r>
  <r>
    <n v="12"/>
    <d v="1899-12-30T01:04:12"/>
    <s v="(06:25)"/>
    <x v="12"/>
    <x v="1"/>
    <n v="30"/>
    <x v="0"/>
  </r>
  <r>
    <n v="20"/>
    <d v="1899-12-30T01:05:39"/>
    <s v="(06:33)"/>
    <x v="13"/>
    <x v="1"/>
    <n v="29"/>
    <x v="0"/>
  </r>
  <r>
    <n v="25"/>
    <d v="1899-12-30T01:07:03"/>
    <s v="(06:42)"/>
    <x v="14"/>
    <x v="1"/>
    <n v="28"/>
    <x v="0"/>
  </r>
  <r>
    <n v="42"/>
    <d v="1899-12-30T01:09:52"/>
    <s v="(06:59)"/>
    <x v="15"/>
    <x v="1"/>
    <n v="27"/>
    <x v="0"/>
  </r>
  <r>
    <n v="45"/>
    <d v="1899-12-30T01:10:22"/>
    <s v="(07:02)"/>
    <x v="16"/>
    <x v="1"/>
    <n v="26"/>
    <x v="0"/>
  </r>
  <r>
    <n v="57"/>
    <d v="1899-12-30T01:12:35"/>
    <s v="(07:15)"/>
    <x v="17"/>
    <x v="1"/>
    <n v="25"/>
    <x v="0"/>
  </r>
  <r>
    <n v="64"/>
    <d v="1899-12-30T01:13:32"/>
    <s v="(07:21)"/>
    <x v="18"/>
    <x v="1"/>
    <n v="24"/>
    <x v="0"/>
  </r>
  <r>
    <n v="65"/>
    <d v="1899-12-30T01:13:38"/>
    <s v="(07:21)"/>
    <x v="19"/>
    <x v="1"/>
    <n v="23"/>
    <x v="0"/>
  </r>
  <r>
    <n v="70"/>
    <d v="1899-12-30T01:14:40"/>
    <s v="(07:28)"/>
    <x v="20"/>
    <x v="1"/>
    <n v="22"/>
    <x v="0"/>
  </r>
  <r>
    <n v="72"/>
    <d v="1899-12-30T01:14:42"/>
    <s v="(07:28)"/>
    <x v="21"/>
    <x v="1"/>
    <n v="21"/>
    <x v="0"/>
  </r>
  <r>
    <n v="92"/>
    <d v="1899-12-30T01:18:34"/>
    <s v="(07:51)"/>
    <x v="22"/>
    <x v="1"/>
    <n v="20"/>
    <x v="0"/>
  </r>
  <r>
    <n v="94"/>
    <d v="1899-12-30T01:18:59"/>
    <s v="(07:53)"/>
    <x v="23"/>
    <x v="1"/>
    <n v="19"/>
    <x v="0"/>
  </r>
  <r>
    <n v="96"/>
    <d v="1899-12-30T01:19:01"/>
    <s v="(07:54)"/>
    <x v="24"/>
    <x v="1"/>
    <n v="18"/>
    <x v="0"/>
  </r>
  <r>
    <n v="97"/>
    <d v="1899-12-30T01:19:09"/>
    <s v="(07:54)"/>
    <x v="25"/>
    <x v="1"/>
    <n v="17"/>
    <x v="0"/>
  </r>
  <r>
    <n v="99"/>
    <d v="1899-12-30T01:19:35"/>
    <s v="(07:57)"/>
    <x v="26"/>
    <x v="1"/>
    <n v="16"/>
    <x v="0"/>
  </r>
  <r>
    <n v="108"/>
    <d v="1899-12-30T01:21:00"/>
    <s v="(08:06)"/>
    <x v="27"/>
    <x v="1"/>
    <n v="15"/>
    <x v="0"/>
  </r>
  <r>
    <n v="114"/>
    <d v="1899-12-30T01:22:15"/>
    <s v="(08:13)"/>
    <x v="28"/>
    <x v="1"/>
    <n v="14"/>
    <x v="0"/>
  </r>
  <r>
    <n v="123"/>
    <d v="1899-12-30T01:24:02"/>
    <s v="(08:24)"/>
    <x v="29"/>
    <x v="1"/>
    <n v="13"/>
    <x v="0"/>
  </r>
  <r>
    <n v="142"/>
    <d v="1899-12-30T01:27:39"/>
    <s v="(08:45)"/>
    <x v="30"/>
    <x v="1"/>
    <n v="12"/>
    <x v="0"/>
  </r>
  <r>
    <n v="143"/>
    <d v="1899-12-30T01:27:45"/>
    <s v="(08:46)"/>
    <x v="31"/>
    <x v="1"/>
    <n v="11"/>
    <x v="0"/>
  </r>
  <r>
    <n v="132"/>
    <d v="1899-12-30T00:13:51"/>
    <s v="(06:35)"/>
    <x v="3"/>
    <x v="0"/>
    <n v="30"/>
    <x v="1"/>
  </r>
  <r>
    <n v="134"/>
    <d v="1899-12-30T00:13:54"/>
    <s v="(06:37)"/>
    <x v="1"/>
    <x v="0"/>
    <n v="29"/>
    <x v="1"/>
  </r>
  <r>
    <n v="151"/>
    <d v="1899-12-30T00:14:12"/>
    <s v="(06:45)"/>
    <x v="32"/>
    <x v="0"/>
    <n v="28"/>
    <x v="1"/>
  </r>
  <r>
    <n v="158"/>
    <d v="1899-12-30T00:14:27"/>
    <s v="(06:52)"/>
    <x v="2"/>
    <x v="0"/>
    <n v="27"/>
    <x v="1"/>
  </r>
  <r>
    <n v="169"/>
    <d v="1899-12-30T00:14:39"/>
    <s v="(06:58)"/>
    <x v="4"/>
    <x v="0"/>
    <n v="26"/>
    <x v="1"/>
  </r>
  <r>
    <n v="189"/>
    <d v="1899-12-30T00:15:02"/>
    <s v="(07:09)"/>
    <x v="33"/>
    <x v="0"/>
    <n v="25"/>
    <x v="1"/>
  </r>
  <r>
    <n v="204"/>
    <d v="1899-12-30T00:15:24"/>
    <s v="(07:20)"/>
    <x v="34"/>
    <x v="0"/>
    <n v="24"/>
    <x v="1"/>
  </r>
  <r>
    <n v="208"/>
    <d v="1899-12-30T00:15:28"/>
    <s v="(07:21)"/>
    <x v="5"/>
    <x v="0"/>
    <n v="23"/>
    <x v="1"/>
  </r>
  <r>
    <n v="216"/>
    <d v="1899-12-30T00:15:42"/>
    <s v="(07:28)"/>
    <x v="7"/>
    <x v="0"/>
    <n v="22"/>
    <x v="1"/>
  </r>
  <r>
    <n v="219"/>
    <d v="1899-12-30T00:15:44"/>
    <s v="(07:29)"/>
    <x v="6"/>
    <x v="0"/>
    <n v="21"/>
    <x v="1"/>
  </r>
  <r>
    <n v="220"/>
    <d v="1899-12-30T00:15:45"/>
    <s v="(07:30)"/>
    <x v="35"/>
    <x v="0"/>
    <n v="20"/>
    <x v="1"/>
  </r>
  <r>
    <n v="242"/>
    <d v="1899-12-30T00:16:21"/>
    <s v="(07:47)"/>
    <x v="9"/>
    <x v="0"/>
    <n v="19"/>
    <x v="1"/>
  </r>
  <r>
    <n v="243"/>
    <d v="1899-12-30T00:16:22"/>
    <s v="(07:47)"/>
    <x v="36"/>
    <x v="0"/>
    <n v="18"/>
    <x v="1"/>
  </r>
  <r>
    <n v="249"/>
    <d v="1899-12-30T00:16:30"/>
    <s v="(07:51)"/>
    <x v="37"/>
    <x v="0"/>
    <n v="17"/>
    <x v="1"/>
  </r>
  <r>
    <n v="251"/>
    <d v="1899-12-30T00:16:32"/>
    <s v="(07:52)"/>
    <x v="38"/>
    <x v="0"/>
    <n v="16"/>
    <x v="1"/>
  </r>
  <r>
    <n v="260"/>
    <d v="1899-12-30T00:16:45"/>
    <s v="(07:58)"/>
    <x v="39"/>
    <x v="0"/>
    <n v="15"/>
    <x v="1"/>
  </r>
  <r>
    <n v="262"/>
    <d v="1899-12-30T00:16:53"/>
    <s v="(08:02)"/>
    <x v="40"/>
    <x v="0"/>
    <n v="14"/>
    <x v="1"/>
  </r>
  <r>
    <n v="269"/>
    <d v="1899-12-30T00:17:04"/>
    <s v="(08:07)"/>
    <x v="41"/>
    <x v="0"/>
    <n v="13"/>
    <x v="1"/>
  </r>
  <r>
    <n v="275"/>
    <d v="1899-12-30T00:17:19"/>
    <s v="(08:14)"/>
    <x v="42"/>
    <x v="0"/>
    <n v="12"/>
    <x v="1"/>
  </r>
  <r>
    <n v="278"/>
    <d v="1899-12-30T00:17:22"/>
    <s v="(08:16)"/>
    <x v="43"/>
    <x v="0"/>
    <n v="11"/>
    <x v="1"/>
  </r>
  <r>
    <n v="283"/>
    <d v="1899-12-30T00:17:27"/>
    <s v="(08:18)"/>
    <x v="44"/>
    <x v="0"/>
    <n v="10"/>
    <x v="1"/>
  </r>
  <r>
    <n v="288"/>
    <d v="1899-12-30T00:17:42"/>
    <s v="(08:25)"/>
    <x v="45"/>
    <x v="0"/>
    <n v="9"/>
    <x v="1"/>
  </r>
  <r>
    <n v="290"/>
    <d v="1899-12-30T00:17:45"/>
    <s v="(08:27)"/>
    <x v="46"/>
    <x v="0"/>
    <n v="8"/>
    <x v="1"/>
  </r>
  <r>
    <n v="296"/>
    <d v="1899-12-30T00:18:02"/>
    <s v="(08:35)"/>
    <x v="47"/>
    <x v="0"/>
    <n v="7"/>
    <x v="1"/>
  </r>
  <r>
    <n v="297"/>
    <d v="1899-12-30T00:18:09"/>
    <s v="(08:38)"/>
    <x v="48"/>
    <x v="0"/>
    <n v="6"/>
    <x v="1"/>
  </r>
  <r>
    <n v="303"/>
    <d v="1899-12-30T00:18:23"/>
    <s v="(08:45)"/>
    <x v="49"/>
    <x v="0"/>
    <n v="5"/>
    <x v="1"/>
  </r>
  <r>
    <n v="304"/>
    <d v="1899-12-30T00:18:25"/>
    <s v="(08:46)"/>
    <x v="50"/>
    <x v="0"/>
    <n v="4"/>
    <x v="1"/>
  </r>
  <r>
    <n v="308"/>
    <d v="1899-12-30T00:18:31"/>
    <s v="(08:49)"/>
    <x v="51"/>
    <x v="0"/>
    <n v="3"/>
    <x v="1"/>
  </r>
  <r>
    <n v="315"/>
    <d v="1899-12-30T00:18:52"/>
    <s v="(08:59)"/>
    <x v="52"/>
    <x v="0"/>
    <n v="2"/>
    <x v="1"/>
  </r>
  <r>
    <n v="318"/>
    <d v="1899-12-30T00:19:06"/>
    <s v="(09:05)"/>
    <x v="53"/>
    <x v="0"/>
    <n v="1"/>
    <x v="1"/>
  </r>
  <r>
    <n v="322"/>
    <d v="1899-12-30T00:19:13"/>
    <s v="(09:09)"/>
    <x v="54"/>
    <x v="0"/>
    <n v="1"/>
    <x v="1"/>
  </r>
  <r>
    <n v="326"/>
    <d v="1899-12-30T00:19:22"/>
    <s v="(09:13)"/>
    <x v="10"/>
    <x v="0"/>
    <n v="1"/>
    <x v="1"/>
  </r>
  <r>
    <n v="328"/>
    <d v="1899-12-30T00:19:25"/>
    <s v="(09:14)"/>
    <x v="55"/>
    <x v="0"/>
    <n v="1"/>
    <x v="1"/>
  </r>
  <r>
    <n v="330"/>
    <d v="1899-12-30T00:19:26"/>
    <s v="(09:15)"/>
    <x v="56"/>
    <x v="0"/>
    <n v="1"/>
    <x v="1"/>
  </r>
  <r>
    <n v="331"/>
    <d v="1899-12-30T00:19:28"/>
    <s v="(09:16)"/>
    <x v="57"/>
    <x v="0"/>
    <n v="1"/>
    <x v="1"/>
  </r>
  <r>
    <n v="334"/>
    <d v="1899-12-30T00:19:50"/>
    <s v="(09:26)"/>
    <x v="58"/>
    <x v="0"/>
    <n v="1"/>
    <x v="1"/>
  </r>
  <r>
    <n v="338"/>
    <d v="1899-12-30T00:20:21"/>
    <s v="(09:41)"/>
    <x v="59"/>
    <x v="0"/>
    <n v="1"/>
    <x v="1"/>
  </r>
  <r>
    <n v="342"/>
    <d v="1899-12-30T00:21:59"/>
    <s v="(10:28)"/>
    <x v="60"/>
    <x v="0"/>
    <n v="1"/>
    <x v="1"/>
  </r>
  <r>
    <n v="343"/>
    <d v="1899-12-30T00:22:14"/>
    <s v="(10:35)"/>
    <x v="61"/>
    <x v="0"/>
    <n v="1"/>
    <x v="1"/>
  </r>
  <r>
    <n v="347"/>
    <d v="1899-12-30T00:23:03"/>
    <s v="(10:58)"/>
    <x v="11"/>
    <x v="0"/>
    <n v="1"/>
    <x v="1"/>
  </r>
  <r>
    <n v="348"/>
    <d v="1899-12-30T00:23:23"/>
    <s v="(11:08)"/>
    <x v="62"/>
    <x v="0"/>
    <n v="1"/>
    <x v="1"/>
  </r>
  <r>
    <n v="350"/>
    <d v="1899-12-30T00:24:08"/>
    <s v="(11:29)"/>
    <x v="63"/>
    <x v="0"/>
    <n v="1"/>
    <x v="1"/>
  </r>
  <r>
    <n v="15"/>
    <d v="1899-12-30T00:11:26"/>
    <s v="(05:26)"/>
    <x v="64"/>
    <x v="1"/>
    <n v="30"/>
    <x v="1"/>
  </r>
  <r>
    <n v="19"/>
    <d v="1899-12-30T00:11:32"/>
    <s v="(05:29)"/>
    <x v="14"/>
    <x v="1"/>
    <n v="29"/>
    <x v="1"/>
  </r>
  <r>
    <n v="29"/>
    <d v="1899-12-30T00:11:54"/>
    <s v="(05:40)"/>
    <x v="65"/>
    <x v="1"/>
    <n v="28"/>
    <x v="1"/>
  </r>
  <r>
    <n v="30"/>
    <d v="1899-12-30T00:11:57"/>
    <s v="(05:41)"/>
    <x v="12"/>
    <x v="1"/>
    <n v="27"/>
    <x v="1"/>
  </r>
  <r>
    <n v="31"/>
    <d v="1899-12-30T00:11:59"/>
    <s v="(05:42)"/>
    <x v="13"/>
    <x v="1"/>
    <n v="26"/>
    <x v="1"/>
  </r>
  <r>
    <n v="35"/>
    <d v="1899-12-30T00:12:02"/>
    <s v="(05:43)"/>
    <x v="15"/>
    <x v="1"/>
    <n v="25"/>
    <x v="1"/>
  </r>
  <r>
    <n v="43"/>
    <d v="1899-12-30T00:12:10"/>
    <s v="(05:47)"/>
    <x v="66"/>
    <x v="1"/>
    <n v="24"/>
    <x v="1"/>
  </r>
  <r>
    <n v="44"/>
    <d v="1899-12-30T00:12:10"/>
    <s v="(05:47)"/>
    <x v="67"/>
    <x v="1"/>
    <n v="23"/>
    <x v="1"/>
  </r>
  <r>
    <n v="48"/>
    <d v="1899-12-30T00:12:15"/>
    <s v="(05:50)"/>
    <x v="68"/>
    <x v="1"/>
    <n v="22"/>
    <x v="1"/>
  </r>
  <r>
    <n v="56"/>
    <d v="1899-12-30T00:12:23"/>
    <s v="(05:53)"/>
    <x v="69"/>
    <x v="1"/>
    <n v="21"/>
    <x v="1"/>
  </r>
  <r>
    <n v="62"/>
    <d v="1899-12-30T00:12:32"/>
    <s v="(05:58)"/>
    <x v="70"/>
    <x v="1"/>
    <n v="20"/>
    <x v="1"/>
  </r>
  <r>
    <n v="64"/>
    <d v="1899-12-30T00:12:36"/>
    <s v="(06:00)"/>
    <x v="17"/>
    <x v="1"/>
    <n v="19"/>
    <x v="1"/>
  </r>
  <r>
    <n v="73"/>
    <d v="1899-12-30T00:12:51"/>
    <s v="(06:07)"/>
    <x v="71"/>
    <x v="1"/>
    <n v="18"/>
    <x v="1"/>
  </r>
  <r>
    <n v="75"/>
    <d v="1899-12-30T00:12:54"/>
    <s v="(06:08)"/>
    <x v="18"/>
    <x v="1"/>
    <n v="17"/>
    <x v="1"/>
  </r>
  <r>
    <n v="80"/>
    <d v="1899-12-30T00:13:01"/>
    <s v="(06:11)"/>
    <x v="72"/>
    <x v="1"/>
    <n v="16"/>
    <x v="1"/>
  </r>
  <r>
    <n v="83"/>
    <d v="1899-12-30T00:13:02"/>
    <s v="(06:12)"/>
    <x v="73"/>
    <x v="1"/>
    <n v="15"/>
    <x v="1"/>
  </r>
  <r>
    <n v="89"/>
    <d v="1899-12-30T00:13:09"/>
    <s v="(06:15)"/>
    <x v="23"/>
    <x v="1"/>
    <n v="14"/>
    <x v="1"/>
  </r>
  <r>
    <n v="96"/>
    <d v="1899-12-30T00:13:16"/>
    <s v="(06:19)"/>
    <x v="21"/>
    <x v="1"/>
    <n v="13"/>
    <x v="1"/>
  </r>
  <r>
    <n v="100"/>
    <d v="1899-12-30T00:13:22"/>
    <s v="(06:21)"/>
    <x v="74"/>
    <x v="1"/>
    <n v="12"/>
    <x v="1"/>
  </r>
  <r>
    <n v="104"/>
    <d v="1899-12-30T00:13:27"/>
    <s v="(06:24)"/>
    <x v="19"/>
    <x v="1"/>
    <n v="11"/>
    <x v="1"/>
  </r>
  <r>
    <n v="112"/>
    <d v="1899-12-30T00:13:35"/>
    <s v="(06:28)"/>
    <x v="26"/>
    <x v="1"/>
    <n v="10"/>
    <x v="1"/>
  </r>
  <r>
    <n v="114"/>
    <d v="1899-12-30T00:13:38"/>
    <s v="(06:29)"/>
    <x v="29"/>
    <x v="1"/>
    <n v="9"/>
    <x v="1"/>
  </r>
  <r>
    <n v="118"/>
    <d v="1899-12-30T00:13:43"/>
    <s v="(06:31)"/>
    <x v="75"/>
    <x v="1"/>
    <n v="8"/>
    <x v="1"/>
  </r>
  <r>
    <n v="123"/>
    <d v="1899-12-30T00:13:49"/>
    <s v="(06:34)"/>
    <x v="76"/>
    <x v="1"/>
    <n v="7"/>
    <x v="1"/>
  </r>
  <r>
    <n v="137"/>
    <d v="1899-12-30T00:13:57"/>
    <s v="(06:38)"/>
    <x v="77"/>
    <x v="1"/>
    <n v="6"/>
    <x v="1"/>
  </r>
  <r>
    <n v="141"/>
    <d v="1899-12-30T00:14:02"/>
    <s v="(06:40)"/>
    <x v="25"/>
    <x v="1"/>
    <n v="5"/>
    <x v="1"/>
  </r>
  <r>
    <n v="142"/>
    <d v="1899-12-30T00:14:04"/>
    <s v="(06:41)"/>
    <x v="78"/>
    <x v="1"/>
    <n v="4"/>
    <x v="1"/>
  </r>
  <r>
    <n v="146"/>
    <d v="1899-12-30T00:14:07"/>
    <s v="(06:43)"/>
    <x v="27"/>
    <x v="1"/>
    <n v="3"/>
    <x v="1"/>
  </r>
  <r>
    <n v="152"/>
    <d v="1899-12-30T00:14:15"/>
    <s v="(06:47)"/>
    <x v="31"/>
    <x v="1"/>
    <n v="2"/>
    <x v="1"/>
  </r>
  <r>
    <n v="156"/>
    <d v="1899-12-30T00:14:19"/>
    <s v="(06:49)"/>
    <x v="79"/>
    <x v="1"/>
    <n v="1"/>
    <x v="1"/>
  </r>
  <r>
    <n v="162"/>
    <d v="1899-12-30T00:14:30"/>
    <s v="(06:54)"/>
    <x v="80"/>
    <x v="1"/>
    <n v="1"/>
    <x v="1"/>
  </r>
  <r>
    <n v="163"/>
    <d v="1899-12-30T00:14:30"/>
    <s v="(06:54)"/>
    <x v="28"/>
    <x v="1"/>
    <n v="1"/>
    <x v="1"/>
  </r>
  <r>
    <n v="186"/>
    <d v="1899-12-30T00:15:01"/>
    <s v="(07:09)"/>
    <x v="30"/>
    <x v="1"/>
    <n v="1"/>
    <x v="1"/>
  </r>
  <r>
    <n v="230"/>
    <d v="1899-12-30T00:16:05"/>
    <s v="(07:39)"/>
    <x v="81"/>
    <x v="1"/>
    <n v="1"/>
    <x v="1"/>
  </r>
  <r>
    <n v="248"/>
    <d v="1899-12-30T00:16:28"/>
    <s v="(07:50)"/>
    <x v="82"/>
    <x v="1"/>
    <n v="1"/>
    <x v="1"/>
  </r>
  <r>
    <n v="14"/>
    <d v="1899-12-30T00:38:29"/>
    <s v="(06:11)"/>
    <x v="65"/>
    <x v="1"/>
    <n v="30"/>
    <x v="2"/>
  </r>
  <r>
    <n v="29"/>
    <d v="1899-12-30T00:40:45"/>
    <s v="(06:33)"/>
    <x v="83"/>
    <x v="1"/>
    <n v="29"/>
    <x v="2"/>
  </r>
  <r>
    <n v="43"/>
    <d v="1899-12-30T00:42:48"/>
    <s v="(06:53)"/>
    <x v="84"/>
    <x v="1"/>
    <n v="28"/>
    <x v="2"/>
  </r>
  <r>
    <n v="59"/>
    <d v="1899-12-30T00:44:18"/>
    <s v="(07:07)"/>
    <x v="18"/>
    <x v="1"/>
    <n v="27"/>
    <x v="2"/>
  </r>
  <r>
    <n v="68"/>
    <d v="1899-12-30T00:45:13"/>
    <s v="(07:16)"/>
    <x v="21"/>
    <x v="1"/>
    <n v="26"/>
    <x v="2"/>
  </r>
  <r>
    <n v="105"/>
    <d v="1899-12-30T00:47:38"/>
    <s v="(07:39)"/>
    <x v="75"/>
    <x v="1"/>
    <n v="25"/>
    <x v="2"/>
  </r>
  <r>
    <n v="133"/>
    <d v="1899-12-30T00:49:13"/>
    <s v="(07:55)"/>
    <x v="28"/>
    <x v="1"/>
    <n v="24"/>
    <x v="2"/>
  </r>
  <r>
    <n v="220"/>
    <d v="1899-12-30T00:54:09"/>
    <s v="(08:42)"/>
    <x v="6"/>
    <x v="0"/>
    <n v="30"/>
    <x v="2"/>
  </r>
  <r>
    <n v="286"/>
    <d v="1899-12-30T00:59:04"/>
    <s v="(09:30)"/>
    <x v="85"/>
    <x v="0"/>
    <n v="29"/>
    <x v="2"/>
  </r>
  <r>
    <n v="298"/>
    <d v="1899-12-30T00:59:50"/>
    <s v="(09:37)"/>
    <x v="40"/>
    <x v="0"/>
    <n v="28"/>
    <x v="2"/>
  </r>
  <r>
    <n v="13"/>
    <d v="1899-12-30T00:39:16"/>
    <s v="(06:19)"/>
    <x v="14"/>
    <x v="1"/>
    <n v="30"/>
    <x v="3"/>
  </r>
  <r>
    <n v="43"/>
    <d v="1899-12-30T00:43:13"/>
    <s v="(06:57)"/>
    <x v="18"/>
    <x v="1"/>
    <n v="29"/>
    <x v="3"/>
  </r>
  <r>
    <n v="93"/>
    <d v="1899-12-30T00:46:19"/>
    <s v="(07:27)"/>
    <x v="80"/>
    <x v="1"/>
    <n v="28"/>
    <x v="3"/>
  </r>
  <r>
    <n v="103"/>
    <d v="1899-12-30T00:46:49"/>
    <s v="(07:32)"/>
    <x v="21"/>
    <x v="1"/>
    <n v="27"/>
    <x v="3"/>
  </r>
  <r>
    <n v="130"/>
    <d v="1899-12-30T00:48:15"/>
    <s v="(07:45)"/>
    <x v="27"/>
    <x v="1"/>
    <n v="26"/>
    <x v="3"/>
  </r>
  <r>
    <n v="198"/>
    <d v="1899-12-30T00:51:24"/>
    <s v="(08:16)"/>
    <x v="86"/>
    <x v="1"/>
    <n v="25"/>
    <x v="3"/>
  </r>
  <r>
    <n v="331"/>
    <d v="1899-12-30T00:56:35"/>
    <s v="(09:06)"/>
    <x v="46"/>
    <x v="0"/>
    <n v="30"/>
    <x v="3"/>
  </r>
  <r>
    <n v="337"/>
    <d v="1899-12-30T00:56:53"/>
    <s v="(09:09)"/>
    <x v="43"/>
    <x v="0"/>
    <n v="29"/>
    <x v="3"/>
  </r>
  <r>
    <n v="348"/>
    <d v="1899-12-30T00:57:18"/>
    <s v="(09:13)"/>
    <x v="87"/>
    <x v="1"/>
    <n v="24"/>
    <x v="3"/>
  </r>
  <r>
    <n v="554"/>
    <d v="1899-12-30T01:10:32"/>
    <s v="(11:21)"/>
    <x v="57"/>
    <x v="0"/>
    <n v="28"/>
    <x v="3"/>
  </r>
  <r>
    <n v="555"/>
    <d v="1899-12-30T01:10:32"/>
    <s v="(11:21)"/>
    <x v="53"/>
    <x v="0"/>
    <n v="27"/>
    <x v="3"/>
  </r>
  <r>
    <n v="51"/>
    <d v="1899-12-30T01:04:43"/>
    <s v="(06:28)"/>
    <x v="14"/>
    <x v="1"/>
    <n v="30"/>
    <x v="4"/>
  </r>
  <r>
    <n v="67"/>
    <d v="1899-12-30T01:05:58"/>
    <s v="(06:35)"/>
    <x v="15"/>
    <x v="1"/>
    <n v="29"/>
    <x v="4"/>
  </r>
  <r>
    <n v="86"/>
    <d v="1899-12-30T01:08:30"/>
    <s v="(06:51)"/>
    <x v="66"/>
    <x v="1"/>
    <n v="28"/>
    <x v="4"/>
  </r>
  <r>
    <n v="113"/>
    <d v="1899-12-30T01:11:11"/>
    <s v="(07:07)"/>
    <x v="69"/>
    <x v="1"/>
    <n v="27"/>
    <x v="4"/>
  </r>
  <r>
    <n v="133"/>
    <d v="1899-12-30T01:12:55"/>
    <s v="(07:17)"/>
    <x v="18"/>
    <x v="1"/>
    <n v="26"/>
    <x v="4"/>
  </r>
  <r>
    <n v="155"/>
    <d v="1899-12-30T01:14:22"/>
    <s v="(07:26)"/>
    <x v="80"/>
    <x v="1"/>
    <n v="25"/>
    <x v="4"/>
  </r>
  <r>
    <n v="158"/>
    <d v="1899-12-30T01:14:56"/>
    <s v="(07:29)"/>
    <x v="19"/>
    <x v="1"/>
    <n v="24"/>
    <x v="4"/>
  </r>
  <r>
    <n v="175"/>
    <d v="1899-12-30T01:16:03"/>
    <s v="(07:36)"/>
    <x v="21"/>
    <x v="1"/>
    <n v="23"/>
    <x v="4"/>
  </r>
  <r>
    <n v="225"/>
    <d v="1899-12-30T01:18:50"/>
    <s v="(07:53)"/>
    <x v="77"/>
    <x v="1"/>
    <n v="22"/>
    <x v="4"/>
  </r>
  <r>
    <n v="240"/>
    <d v="1899-12-30T01:19:45"/>
    <s v="(07:58)"/>
    <x v="28"/>
    <x v="1"/>
    <n v="21"/>
    <x v="4"/>
  </r>
  <r>
    <n v="255"/>
    <d v="1899-12-30T01:21:14"/>
    <s v="(08:07)"/>
    <x v="24"/>
    <x v="1"/>
    <n v="20"/>
    <x v="4"/>
  </r>
  <r>
    <n v="317"/>
    <d v="1899-12-30T01:25:32"/>
    <s v="(08:33)"/>
    <x v="88"/>
    <x v="1"/>
    <n v="19"/>
    <x v="4"/>
  </r>
  <r>
    <n v="397"/>
    <d v="1899-12-30T01:30:46"/>
    <s v="(09:04)"/>
    <x v="30"/>
    <x v="1"/>
    <n v="18"/>
    <x v="4"/>
  </r>
  <r>
    <n v="466"/>
    <d v="1899-12-30T01:35:08"/>
    <s v="(09:30)"/>
    <x v="89"/>
    <x v="1"/>
    <n v="17"/>
    <x v="4"/>
  </r>
  <r>
    <n v="254"/>
    <d v="1899-12-30T01:21:13"/>
    <s v="(08:07)"/>
    <x v="1"/>
    <x v="0"/>
    <n v="30"/>
    <x v="4"/>
  </r>
  <r>
    <n v="284"/>
    <d v="1899-12-30T01:23:29"/>
    <s v="(08:20)"/>
    <x v="33"/>
    <x v="0"/>
    <n v="29"/>
    <x v="4"/>
  </r>
  <r>
    <n v="442"/>
    <d v="1899-12-30T01:34:04"/>
    <s v="(09:24)"/>
    <x v="37"/>
    <x v="0"/>
    <n v="28"/>
    <x v="4"/>
  </r>
  <r>
    <n v="443"/>
    <d v="1899-12-30T01:34:05"/>
    <s v="(09:24)"/>
    <x v="43"/>
    <x v="0"/>
    <n v="27"/>
    <x v="4"/>
  </r>
  <r>
    <n v="467"/>
    <d v="1899-12-30T01:35:40"/>
    <s v="(09:34)"/>
    <x v="90"/>
    <x v="0"/>
    <n v="26"/>
    <x v="4"/>
  </r>
  <r>
    <n v="478"/>
    <d v="1899-12-30T01:36:53"/>
    <s v="(09:41)"/>
    <x v="91"/>
    <x v="0"/>
    <n v="25"/>
    <x v="4"/>
  </r>
  <r>
    <n v="580"/>
    <d v="1899-12-30T01:47:43"/>
    <s v="(10:46)"/>
    <x v="9"/>
    <x v="0"/>
    <n v="24"/>
    <x v="4"/>
  </r>
  <r>
    <n v="594"/>
    <d v="1899-12-30T01:49:17"/>
    <s v="(10:55)"/>
    <x v="92"/>
    <x v="0"/>
    <n v="23"/>
    <x v="4"/>
  </r>
  <r>
    <n v="596"/>
    <d v="1899-12-30T01:50:10"/>
    <s v="(11:01)"/>
    <x v="93"/>
    <x v="0"/>
    <n v="22"/>
    <x v="4"/>
  </r>
  <r>
    <n v="635"/>
    <d v="1899-12-30T01:56:51"/>
    <s v="(11:41)"/>
    <x v="10"/>
    <x v="0"/>
    <n v="21"/>
    <x v="4"/>
  </r>
  <r>
    <n v="636"/>
    <d v="1899-12-30T01:56:52"/>
    <s v="(11:41)"/>
    <x v="57"/>
    <x v="0"/>
    <n v="20"/>
    <x v="4"/>
  </r>
  <r>
    <n v="640"/>
    <d v="1899-12-30T01:58:03"/>
    <s v="(11:48)"/>
    <x v="54"/>
    <x v="0"/>
    <n v="19"/>
    <x v="4"/>
  </r>
  <r>
    <n v="641"/>
    <d v="1899-12-30T01:58:03"/>
    <s v="(11:48)"/>
    <x v="59"/>
    <x v="0"/>
    <n v="18"/>
    <x v="4"/>
  </r>
  <r>
    <n v="651"/>
    <d v="1899-12-30T02:02:45"/>
    <s v="(12:16)"/>
    <x v="53"/>
    <x v="0"/>
    <n v="17"/>
    <x v="4"/>
  </r>
  <r>
    <n v="667"/>
    <d v="1899-12-30T02:15:36"/>
    <s v="(13:33)"/>
    <x v="11"/>
    <x v="0"/>
    <n v="16"/>
    <x v="4"/>
  </r>
  <r>
    <n v="23"/>
    <d v="1899-12-30T00:39:37"/>
    <s v="(06:22)"/>
    <x v="14"/>
    <x v="1"/>
    <n v="30"/>
    <x v="5"/>
  </r>
  <r>
    <n v="25"/>
    <d v="1899-12-30T00:39:49"/>
    <s v="(06:24)"/>
    <x v="94"/>
    <x v="1"/>
    <n v="29"/>
    <x v="5"/>
  </r>
  <r>
    <n v="50"/>
    <d v="1899-12-30T00:42:22"/>
    <s v="(06:49)"/>
    <x v="18"/>
    <x v="1"/>
    <n v="28"/>
    <x v="5"/>
  </r>
  <r>
    <n v="233"/>
    <d v="1899-12-30T00:50:31"/>
    <s v="(08:07)"/>
    <x v="9"/>
    <x v="0"/>
    <n v="30"/>
    <x v="5"/>
  </r>
  <r>
    <n v="312"/>
    <d v="1899-12-30T00:53:17"/>
    <s v="(08:34)"/>
    <x v="43"/>
    <x v="0"/>
    <n v="29"/>
    <x v="5"/>
  </r>
  <r>
    <n v="538"/>
    <d v="1899-12-30T00:58:09"/>
    <s v="(09:21)"/>
    <x v="92"/>
    <x v="0"/>
    <n v="28"/>
    <x v="5"/>
  </r>
  <r>
    <n v="7"/>
    <d v="1899-12-30T00:28:41"/>
    <s v="(05:44)"/>
    <x v="64"/>
    <x v="1"/>
    <n v="30"/>
    <x v="6"/>
  </r>
  <r>
    <n v="11"/>
    <d v="1899-12-30T00:29:46"/>
    <s v="(05:57)"/>
    <x v="65"/>
    <x v="1"/>
    <n v="29"/>
    <x v="6"/>
  </r>
  <r>
    <n v="13"/>
    <d v="1899-12-30T00:30:04"/>
    <s v="(06:00)"/>
    <x v="14"/>
    <x v="1"/>
    <n v="28"/>
    <x v="6"/>
  </r>
  <r>
    <n v="17"/>
    <d v="1899-12-30T00:30:33"/>
    <s v="(06:06)"/>
    <x v="12"/>
    <x v="1"/>
    <n v="27"/>
    <x v="6"/>
  </r>
  <r>
    <n v="18"/>
    <d v="1899-12-30T00:30:49"/>
    <s v="(06:09)"/>
    <x v="84"/>
    <x v="1"/>
    <n v="26"/>
    <x v="6"/>
  </r>
  <r>
    <n v="25"/>
    <d v="1899-12-30T00:31:36"/>
    <s v="(06:19)"/>
    <x v="66"/>
    <x v="1"/>
    <n v="25"/>
    <x v="6"/>
  </r>
  <r>
    <n v="27"/>
    <d v="1899-12-30T00:31:43"/>
    <s v="(06:20)"/>
    <x v="68"/>
    <x v="1"/>
    <n v="24"/>
    <x v="6"/>
  </r>
  <r>
    <n v="28"/>
    <d v="1899-12-30T00:31:46"/>
    <s v="(06:21)"/>
    <x v="94"/>
    <x v="1"/>
    <n v="23"/>
    <x v="6"/>
  </r>
  <r>
    <n v="35"/>
    <d v="1899-12-30T00:32:24"/>
    <s v="(06:28)"/>
    <x v="70"/>
    <x v="1"/>
    <n v="22"/>
    <x v="6"/>
  </r>
  <r>
    <n v="40"/>
    <d v="1899-12-30T00:32:43"/>
    <s v="(06:32)"/>
    <x v="69"/>
    <x v="1"/>
    <n v="21"/>
    <x v="6"/>
  </r>
  <r>
    <n v="55"/>
    <d v="1899-12-30T00:34:39"/>
    <s v="(06:55)"/>
    <x v="18"/>
    <x v="1"/>
    <n v="20"/>
    <x v="6"/>
  </r>
  <r>
    <n v="58"/>
    <d v="1899-12-30T00:34:57"/>
    <s v="(06:59)"/>
    <x v="19"/>
    <x v="1"/>
    <n v="19"/>
    <x v="6"/>
  </r>
  <r>
    <n v="62"/>
    <d v="1899-12-30T00:35:05"/>
    <s v="(07:01)"/>
    <x v="21"/>
    <x v="1"/>
    <n v="18"/>
    <x v="6"/>
  </r>
  <r>
    <n v="65"/>
    <d v="1899-12-30T00:35:29"/>
    <s v="(07:05)"/>
    <x v="95"/>
    <x v="1"/>
    <n v="17"/>
    <x v="6"/>
  </r>
  <r>
    <n v="71"/>
    <d v="1899-12-30T00:35:59"/>
    <s v="(07:11)"/>
    <x v="72"/>
    <x v="1"/>
    <n v="16"/>
    <x v="6"/>
  </r>
  <r>
    <n v="78"/>
    <d v="1899-12-30T00:36:52"/>
    <s v="(07:22)"/>
    <x v="24"/>
    <x v="1"/>
    <n v="15"/>
    <x v="6"/>
  </r>
  <r>
    <n v="81"/>
    <d v="1899-12-30T00:36:56"/>
    <s v="(07:23)"/>
    <x v="96"/>
    <x v="1"/>
    <n v="14"/>
    <x v="6"/>
  </r>
  <r>
    <n v="84"/>
    <d v="1899-12-30T00:37:11"/>
    <s v="(07:26)"/>
    <x v="25"/>
    <x v="1"/>
    <n v="13"/>
    <x v="6"/>
  </r>
  <r>
    <n v="86"/>
    <d v="1899-12-30T00:37:23"/>
    <s v="(07:28)"/>
    <x v="79"/>
    <x v="1"/>
    <n v="12"/>
    <x v="6"/>
  </r>
  <r>
    <n v="88"/>
    <d v="1899-12-30T00:37:27"/>
    <s v="(07:29)"/>
    <x v="27"/>
    <x v="1"/>
    <n v="11"/>
    <x v="6"/>
  </r>
  <r>
    <n v="92"/>
    <d v="1899-12-30T00:38:06"/>
    <s v="(07:37)"/>
    <x v="23"/>
    <x v="1"/>
    <n v="10"/>
    <x v="6"/>
  </r>
  <r>
    <n v="93"/>
    <d v="1899-12-30T00:38:07"/>
    <s v="(07:37)"/>
    <x v="28"/>
    <x v="1"/>
    <n v="9"/>
    <x v="6"/>
  </r>
  <r>
    <n v="105"/>
    <d v="1899-12-30T00:39:33"/>
    <s v="(07:54)"/>
    <x v="88"/>
    <x v="1"/>
    <n v="8"/>
    <x v="6"/>
  </r>
  <r>
    <n v="67"/>
    <d v="1899-12-30T00:35:39"/>
    <s v="(07:07)"/>
    <x v="1"/>
    <x v="0"/>
    <n v="30"/>
    <x v="6"/>
  </r>
  <r>
    <n v="75"/>
    <d v="1899-12-30T00:36:20"/>
    <s v="(07:16)"/>
    <x v="0"/>
    <x v="0"/>
    <n v="29"/>
    <x v="6"/>
  </r>
  <r>
    <n v="89"/>
    <d v="1899-12-30T00:37:32"/>
    <s v="(07:30)"/>
    <x v="2"/>
    <x v="0"/>
    <n v="28"/>
    <x v="6"/>
  </r>
  <r>
    <n v="118"/>
    <d v="1899-12-30T00:41:34"/>
    <s v="(08:18)"/>
    <x v="9"/>
    <x v="0"/>
    <n v="27"/>
    <x v="6"/>
  </r>
  <r>
    <n v="125"/>
    <d v="1899-12-30T00:42:34"/>
    <s v="(08:30)"/>
    <x v="43"/>
    <x v="0"/>
    <n v="26"/>
    <x v="6"/>
  </r>
  <r>
    <n v="128"/>
    <d v="1899-12-30T00:43:00"/>
    <s v="(08:36)"/>
    <x v="7"/>
    <x v="0"/>
    <n v="25"/>
    <x v="6"/>
  </r>
  <r>
    <n v="133"/>
    <d v="1899-12-30T00:43:04"/>
    <s v="(08:36)"/>
    <x v="38"/>
    <x v="0"/>
    <n v="24"/>
    <x v="6"/>
  </r>
  <r>
    <n v="173"/>
    <d v="1899-12-30T00:50:20"/>
    <s v="(10:04)"/>
    <x v="49"/>
    <x v="0"/>
    <n v="23"/>
    <x v="6"/>
  </r>
  <r>
    <n v="178"/>
    <d v="1899-12-30T00:51:44"/>
    <s v="(10:20)"/>
    <x v="57"/>
    <x v="0"/>
    <n v="22"/>
    <x v="6"/>
  </r>
  <r>
    <n v="185"/>
    <d v="1899-12-30T00:54:44"/>
    <s v="(10:56)"/>
    <x v="10"/>
    <x v="0"/>
    <n v="21"/>
    <x v="6"/>
  </r>
  <r>
    <n v="187"/>
    <d v="1899-12-30T00:55:43"/>
    <s v="(11:08)"/>
    <x v="53"/>
    <x v="0"/>
    <n v="20"/>
    <x v="6"/>
  </r>
  <r>
    <n v="193"/>
    <d v="1899-12-30T01:03:38"/>
    <s v="(12:43)"/>
    <x v="11"/>
    <x v="0"/>
    <n v="19"/>
    <x v="6"/>
  </r>
  <r>
    <n v="21"/>
    <d v="1899-12-30T00:38:37"/>
    <s v="(06:53)"/>
    <x v="14"/>
    <x v="1"/>
    <n v="30"/>
    <x v="7"/>
  </r>
  <r>
    <n v="25"/>
    <d v="1899-12-30T00:38:54"/>
    <s v="(06:56)"/>
    <x v="65"/>
    <x v="1"/>
    <n v="29"/>
    <x v="7"/>
  </r>
  <r>
    <n v="41"/>
    <d v="1899-12-30T00:40:33"/>
    <s v="(07:14)"/>
    <x v="66"/>
    <x v="1"/>
    <n v="28"/>
    <x v="7"/>
  </r>
  <r>
    <n v="44"/>
    <d v="1899-12-30T00:40:49"/>
    <s v="(07:17)"/>
    <x v="16"/>
    <x v="1"/>
    <n v="27"/>
    <x v="7"/>
  </r>
  <r>
    <n v="118"/>
    <d v="1899-12-30T00:44:54"/>
    <s v="(08:01)"/>
    <x v="18"/>
    <x v="1"/>
    <n v="26"/>
    <x v="7"/>
  </r>
  <r>
    <n v="150"/>
    <d v="1899-12-30T00:46:45"/>
    <s v="(08:20)"/>
    <x v="19"/>
    <x v="1"/>
    <n v="25"/>
    <x v="7"/>
  </r>
  <r>
    <n v="162"/>
    <d v="1899-12-30T00:47:30"/>
    <s v="(08:28)"/>
    <x v="1"/>
    <x v="0"/>
    <n v="30"/>
    <x v="7"/>
  </r>
  <r>
    <n v="223"/>
    <d v="1899-12-30T00:50:27"/>
    <s v="(09:00)"/>
    <x v="88"/>
    <x v="1"/>
    <n v="24"/>
    <x v="7"/>
  </r>
  <r>
    <n v="229"/>
    <d v="1899-12-30T00:50:36"/>
    <s v="(09:02)"/>
    <x v="2"/>
    <x v="0"/>
    <n v="29"/>
    <x v="7"/>
  </r>
  <r>
    <n v="246"/>
    <d v="1899-12-30T00:51:27"/>
    <s v="(09:11)"/>
    <x v="97"/>
    <x v="1"/>
    <n v="23"/>
    <x v="7"/>
  </r>
  <r>
    <n v="277"/>
    <d v="1899-12-30T00:52:49"/>
    <s v="(09:25)"/>
    <x v="96"/>
    <x v="1"/>
    <n v="22"/>
    <x v="7"/>
  </r>
  <r>
    <n v="304"/>
    <d v="1899-12-30T00:54:51"/>
    <s v="(09:47)"/>
    <x v="91"/>
    <x v="0"/>
    <n v="28"/>
    <x v="7"/>
  </r>
  <r>
    <n v="326"/>
    <d v="1899-12-30T00:56:11"/>
    <s v="(10:01)"/>
    <x v="98"/>
    <x v="1"/>
    <n v="21"/>
    <x v="7"/>
  </r>
  <r>
    <n v="361"/>
    <d v="1899-12-30T00:59:03"/>
    <s v="(10:32)"/>
    <x v="99"/>
    <x v="0"/>
    <n v="27"/>
    <x v="7"/>
  </r>
  <r>
    <n v="364"/>
    <d v="1899-12-30T00:59:08"/>
    <s v="(10:33)"/>
    <x v="43"/>
    <x v="0"/>
    <n v="26"/>
    <x v="7"/>
  </r>
  <r>
    <n v="376"/>
    <d v="1899-12-30T00:59:55"/>
    <s v="(10:41)"/>
    <x v="9"/>
    <x v="0"/>
    <n v="25"/>
    <x v="7"/>
  </r>
  <r>
    <n v="438"/>
    <d v="1899-12-30T01:04:46"/>
    <s v="(11:33)"/>
    <x v="100"/>
    <x v="0"/>
    <n v="24"/>
    <x v="7"/>
  </r>
  <r>
    <n v="475"/>
    <d v="1899-12-30T01:09:32"/>
    <s v="(12:25)"/>
    <x v="58"/>
    <x v="0"/>
    <n v="23"/>
    <x v="7"/>
  </r>
  <r>
    <m/>
    <m/>
    <m/>
    <x v="101"/>
    <x v="2"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B000DC-0F36-4410-8888-C4FE3F28089A}" name="PivotTable1" cacheId="3" dataOnRows="1" applyNumberFormats="0" applyBorderFormats="0" applyFontFormats="0" applyPatternFormats="0" applyAlignmentFormats="0" applyWidthHeightFormats="1" dataCaption="Data" updatedVersion="6" showMemberPropertyTips="0" useAutoFormatting="1" rowGrandTotals="0" itemPrintTitles="1" createdVersion="1" indent="0" compact="0" compactData="0" gridDropZones="1">
  <location ref="A59:J107" firstHeaderRow="1" firstDataRow="2" firstDataCol="1" rowPageCount="1" colPageCount="1"/>
  <pivotFields count="10">
    <pivotField compact="0" outline="0" subtotalTop="0" showAll="0" includeNewItemsInFilter="1"/>
    <pivotField compact="0" numFmtId="21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141">
        <item x="15"/>
        <item x="52"/>
        <item x="13"/>
        <item m="1" x="113"/>
        <item m="1" x="90"/>
        <item x="8"/>
        <item m="1" x="98"/>
        <item m="1" x="133"/>
        <item x="77"/>
        <item m="1" x="89"/>
        <item x="11"/>
        <item x="36"/>
        <item m="1" x="114"/>
        <item x="5"/>
        <item x="28"/>
        <item x="70"/>
        <item m="1" x="129"/>
        <item x="24"/>
        <item m="1" x="88"/>
        <item m="1" x="121"/>
        <item x="41"/>
        <item m="1" x="115"/>
        <item x="0"/>
        <item x="12"/>
        <item x="69"/>
        <item x="81"/>
        <item m="1" x="97"/>
        <item m="1" x="110"/>
        <item x="31"/>
        <item x="74"/>
        <item x="21"/>
        <item x="20"/>
        <item x="47"/>
        <item x="22"/>
        <item x="9"/>
        <item m="1" x="96"/>
        <item m="1" x="132"/>
        <item x="27"/>
        <item m="1" x="120"/>
        <item m="1" x="127"/>
        <item x="40"/>
        <item m="1" x="130"/>
        <item x="57"/>
        <item m="1" x="103"/>
        <item m="1" x="107"/>
        <item x="35"/>
        <item x="42"/>
        <item m="1" x="106"/>
        <item m="1" x="117"/>
        <item m="1" x="128"/>
        <item m="1" x="87"/>
        <item m="1" x="125"/>
        <item x="78"/>
        <item x="30"/>
        <item x="14"/>
        <item m="1" x="112"/>
        <item m="1" x="138"/>
        <item x="44"/>
        <item m="1" x="111"/>
        <item x="71"/>
        <item x="50"/>
        <item m="1" x="134"/>
        <item x="10"/>
        <item m="1" x="104"/>
        <item m="1" x="119"/>
        <item x="29"/>
        <item m="1" x="102"/>
        <item x="2"/>
        <item x="17"/>
        <item m="1" x="136"/>
        <item x="38"/>
        <item m="1" x="108"/>
        <item x="46"/>
        <item m="1" x="99"/>
        <item x="56"/>
        <item m="1" x="94"/>
        <item x="58"/>
        <item m="1" x="131"/>
        <item m="1" x="116"/>
        <item m="1" x="122"/>
        <item m="1" x="123"/>
        <item x="18"/>
        <item x="63"/>
        <item m="1" x="93"/>
        <item m="1" x="92"/>
        <item x="25"/>
        <item m="1" x="118"/>
        <item m="1" x="124"/>
        <item m="1" x="105"/>
        <item x="54"/>
        <item x="19"/>
        <item x="16"/>
        <item x="1"/>
        <item m="1" x="137"/>
        <item m="1" x="109"/>
        <item x="86"/>
        <item x="3"/>
        <item m="1" x="95"/>
        <item x="4"/>
        <item m="1" x="91"/>
        <item x="6"/>
        <item x="55"/>
        <item x="60"/>
        <item m="1" x="139"/>
        <item x="66"/>
        <item m="1" x="101"/>
        <item x="51"/>
        <item x="67"/>
        <item m="1" x="100"/>
        <item m="1" x="135"/>
        <item m="1" x="126"/>
        <item x="26"/>
        <item x="73"/>
        <item x="7"/>
        <item x="23"/>
        <item x="32"/>
        <item x="33"/>
        <item x="34"/>
        <item x="37"/>
        <item x="39"/>
        <item x="43"/>
        <item x="45"/>
        <item x="48"/>
        <item x="49"/>
        <item x="53"/>
        <item x="59"/>
        <item x="61"/>
        <item x="62"/>
        <item x="64"/>
        <item x="65"/>
        <item x="68"/>
        <item x="72"/>
        <item x="75"/>
        <item x="76"/>
        <item x="79"/>
        <item x="80"/>
        <item x="82"/>
        <item x="83"/>
        <item x="84"/>
        <item x="8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axis="axisCol" compact="0" outline="0" subtotalTop="0" showAll="0" includeNewItemsInFilter="1">
      <items count="26">
        <item x="2"/>
        <item m="1" x="17"/>
        <item x="3"/>
        <item m="1" x="23"/>
        <item x="5"/>
        <item m="1" x="22"/>
        <item m="1" x="24"/>
        <item m="1" x="18"/>
        <item m="1" x="11"/>
        <item m="1" x="12"/>
        <item m="1" x="19"/>
        <item m="1" x="14"/>
        <item m="1" x="20"/>
        <item m="1" x="15"/>
        <item x="10"/>
        <item m="1" x="13"/>
        <item m="1" x="21"/>
        <item x="6"/>
        <item m="1" x="16"/>
        <item x="0"/>
        <item x="1"/>
        <item x="4"/>
        <item x="7"/>
        <item x="8"/>
        <item x="9"/>
        <item t="default"/>
      </items>
    </pivotField>
  </pivotFields>
  <rowFields count="1">
    <field x="3"/>
  </rowFields>
  <rowItems count="47">
    <i>
      <x v="10"/>
    </i>
    <i>
      <x v="23"/>
    </i>
    <i>
      <x v="17"/>
    </i>
    <i>
      <x v="127"/>
    </i>
    <i>
      <x v="117"/>
    </i>
    <i>
      <x v="14"/>
    </i>
    <i>
      <x v="118"/>
    </i>
    <i>
      <x v="112"/>
    </i>
    <i>
      <x v="72"/>
    </i>
    <i>
      <x v="5"/>
    </i>
    <i>
      <x v="31"/>
    </i>
    <i>
      <x v="1"/>
    </i>
    <i>
      <x v="128"/>
    </i>
    <i>
      <x v="124"/>
    </i>
    <i>
      <x v="133"/>
    </i>
    <i>
      <x v="74"/>
    </i>
    <i>
      <x v="37"/>
    </i>
    <i>
      <x v="54"/>
    </i>
    <i>
      <x v="126"/>
    </i>
    <i>
      <x v="11"/>
    </i>
    <i>
      <x/>
    </i>
    <i>
      <x v="53"/>
    </i>
    <i>
      <x v="28"/>
    </i>
    <i>
      <x v="68"/>
    </i>
    <i>
      <x v="60"/>
    </i>
    <i>
      <x v="139"/>
    </i>
    <i>
      <x v="131"/>
    </i>
    <i>
      <x v="52"/>
    </i>
    <i>
      <x v="15"/>
    </i>
    <i>
      <x v="85"/>
    </i>
    <i>
      <x v="115"/>
    </i>
    <i>
      <x v="89"/>
    </i>
    <i>
      <x v="134"/>
    </i>
    <i>
      <x v="65"/>
    </i>
    <i>
      <x v="76"/>
    </i>
    <i>
      <x v="125"/>
    </i>
    <i>
      <x v="25"/>
    </i>
    <i>
      <x v="137"/>
    </i>
    <i>
      <x v="138"/>
    </i>
    <i>
      <x v="116"/>
    </i>
    <i>
      <x v="45"/>
    </i>
    <i>
      <x v="102"/>
    </i>
    <i>
      <x v="82"/>
    </i>
    <i>
      <x v="129"/>
    </i>
    <i>
      <x v="104"/>
    </i>
    <i>
      <x v="107"/>
    </i>
    <i>
      <x v="130"/>
    </i>
  </rowItems>
  <colFields count="1">
    <field x="9"/>
  </colFields>
  <colItems count="9">
    <i>
      <x/>
    </i>
    <i>
      <x v="2"/>
    </i>
    <i>
      <x v="4"/>
    </i>
    <i>
      <x v="17"/>
    </i>
    <i>
      <x v="19"/>
    </i>
    <i>
      <x v="20"/>
    </i>
    <i>
      <x v="21"/>
    </i>
    <i>
      <x v="24"/>
    </i>
    <i t="grand">
      <x/>
    </i>
  </colItems>
  <pageFields count="1">
    <pageField fld="4" item="0" hier="0"/>
  </pageFields>
  <dataFields count="1">
    <dataField name="Sum of Points" fld="8" baseField="0" baseItem="0"/>
  </dataFields>
  <formats count="15">
    <format dxfId="183">
      <pivotArea type="all" dataOnly="0" outline="0" fieldPosition="0"/>
    </format>
    <format dxfId="182">
      <pivotArea outline="0" fieldPosition="0"/>
    </format>
    <format dxfId="181">
      <pivotArea dataOnly="0" labelOnly="1" outline="0" fieldPosition="0">
        <references count="1">
          <reference field="3" count="50">
            <x v="0"/>
            <x v="1"/>
            <x v="3"/>
            <x v="5"/>
            <x v="7"/>
            <x v="10"/>
            <x v="11"/>
            <x v="12"/>
            <x v="14"/>
            <x v="15"/>
            <x v="16"/>
            <x v="17"/>
            <x v="23"/>
            <x v="25"/>
            <x v="26"/>
            <x v="28"/>
            <x v="31"/>
            <x v="35"/>
            <x v="36"/>
            <x v="37"/>
            <x v="43"/>
            <x v="44"/>
            <x v="45"/>
            <x v="48"/>
            <x v="50"/>
            <x v="51"/>
            <x v="52"/>
            <x v="53"/>
            <x v="54"/>
            <x v="56"/>
            <x v="60"/>
            <x v="63"/>
            <x v="65"/>
            <x v="68"/>
            <x v="71"/>
            <x v="72"/>
            <x v="73"/>
            <x v="74"/>
            <x v="76"/>
            <x v="77"/>
            <x v="78"/>
            <x v="79"/>
            <x v="80"/>
            <x v="82"/>
            <x v="83"/>
            <x v="84"/>
            <x v="85"/>
            <x v="89"/>
            <x v="93"/>
            <x v="94"/>
          </reference>
        </references>
      </pivotArea>
    </format>
    <format dxfId="180">
      <pivotArea dataOnly="0" labelOnly="1" outline="0" fieldPosition="0">
        <references count="1">
          <reference field="3" count="4">
            <x v="18"/>
            <x v="61"/>
            <x v="87"/>
            <x v="88"/>
          </reference>
        </references>
      </pivotArea>
    </format>
    <format dxfId="179">
      <pivotArea dataOnly="0" labelOnly="1" outline="0" fieldPosition="0">
        <references count="1">
          <reference field="9" count="9"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78">
      <pivotArea dataOnly="0" labelOnly="1" grandCol="1" outline="0" fieldPosition="0"/>
    </format>
    <format dxfId="177">
      <pivotArea type="all" dataOnly="0" outline="0" fieldPosition="0"/>
    </format>
    <format dxfId="176">
      <pivotArea outline="0" fieldPosition="0"/>
    </format>
    <format dxfId="175">
      <pivotArea type="origin" dataOnly="0" labelOnly="1" outline="0" fieldPosition="0"/>
    </format>
    <format dxfId="174">
      <pivotArea field="9" type="button" dataOnly="0" labelOnly="1" outline="0" axis="axisCol" fieldPosition="0"/>
    </format>
    <format dxfId="173">
      <pivotArea type="topRight" dataOnly="0" labelOnly="1" outline="0" fieldPosition="0"/>
    </format>
    <format dxfId="172">
      <pivotArea field="3" type="button" dataOnly="0" labelOnly="1" outline="0" axis="axisRow" fieldPosition="0"/>
    </format>
    <format dxfId="171">
      <pivotArea dataOnly="0" labelOnly="1" outline="0" fieldPosition="0">
        <references count="1">
          <reference field="3" count="40">
            <x v="0"/>
            <x v="1"/>
            <x v="5"/>
            <x v="10"/>
            <x v="11"/>
            <x v="14"/>
            <x v="15"/>
            <x v="17"/>
            <x v="23"/>
            <x v="28"/>
            <x v="31"/>
            <x v="37"/>
            <x v="45"/>
            <x v="53"/>
            <x v="54"/>
            <x v="60"/>
            <x v="65"/>
            <x v="68"/>
            <x v="72"/>
            <x v="74"/>
            <x v="76"/>
            <x v="82"/>
            <x v="85"/>
            <x v="89"/>
            <x v="102"/>
            <x v="104"/>
            <x v="107"/>
            <x v="112"/>
            <x v="115"/>
            <x v="116"/>
            <x v="117"/>
            <x v="118"/>
            <x v="124"/>
            <x v="125"/>
            <x v="126"/>
            <x v="127"/>
            <x v="128"/>
            <x v="129"/>
            <x v="130"/>
            <x v="131"/>
          </reference>
        </references>
      </pivotArea>
    </format>
    <format dxfId="170">
      <pivotArea dataOnly="0" labelOnly="1" outline="0" fieldPosition="0">
        <references count="1">
          <reference field="9" count="5">
            <x v="0"/>
            <x v="2"/>
            <x v="19"/>
            <x v="20"/>
            <x v="21"/>
          </reference>
        </references>
      </pivotArea>
    </format>
    <format dxfId="169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E39C5E-489B-423A-AEEF-A87E3F7A8D98}" name="PivotTable2" cacheId="4" dataOnRows="1" applyNumberFormats="0" applyBorderFormats="0" applyFontFormats="0" applyPatternFormats="0" applyAlignmentFormats="0" applyWidthHeightFormats="1" dataCaption="Data" updatedVersion="3" showMemberPropertyTips="0" useAutoFormatting="1" rowGrandTotals="0" itemPrintTitles="1" createdVersion="1" indent="0" compact="0" compactData="0" gridDropZones="1">
  <location ref="A3:J54" firstHeaderRow="1" firstDataRow="2" firstDataCol="1" rowPageCount="1" colPageCount="1"/>
  <pivotFields count="7">
    <pivotField compact="0" outline="0" subtotalTop="0" showAll="0" includeNewItemsInFilter="1"/>
    <pivotField compact="0" numFmtId="21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103">
        <item x="7"/>
        <item x="25"/>
        <item x="17"/>
        <item x="6"/>
        <item x="11"/>
        <item x="4"/>
        <item x="27"/>
        <item x="28"/>
        <item x="20"/>
        <item x="13"/>
        <item x="1"/>
        <item x="3"/>
        <item x="14"/>
        <item x="101"/>
        <item x="15"/>
        <item x="16"/>
        <item x="21"/>
        <item x="10"/>
        <item x="19"/>
        <item x="18"/>
        <item x="26"/>
        <item x="0"/>
        <item x="8"/>
        <item x="9"/>
        <item x="2"/>
        <item x="5"/>
        <item x="12"/>
        <item x="22"/>
        <item x="24"/>
        <item x="29"/>
        <item x="30"/>
        <item x="31"/>
        <item x="23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includeNewItemsInFilter="1">
      <items count="4">
        <item h="1" x="0"/>
        <item x="1"/>
        <item h="1" x="2"/>
        <item t="default"/>
      </items>
    </pivotField>
    <pivotField dataField="1" compact="0" outline="0" subtotalTop="0" showAll="0" includeNewItemsInFilter="1" defaultSubtotal="0"/>
    <pivotField axis="axisCol" compact="0" outline="0" subtotalTop="0" showAll="0" includeNewItemsInFilter="1">
      <items count="10">
        <item x="8"/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3"/>
  </rowFields>
  <rowItems count="50">
    <i>
      <x v="12"/>
    </i>
    <i>
      <x v="19"/>
    </i>
    <i>
      <x v="16"/>
    </i>
    <i>
      <x v="66"/>
    </i>
    <i>
      <x v="67"/>
    </i>
    <i>
      <x v="18"/>
    </i>
    <i>
      <x v="26"/>
    </i>
    <i>
      <x v="14"/>
    </i>
    <i>
      <x v="70"/>
    </i>
    <i>
      <x v="7"/>
    </i>
    <i>
      <x v="65"/>
    </i>
    <i>
      <x v="6"/>
    </i>
    <i>
      <x v="9"/>
    </i>
    <i>
      <x v="81"/>
    </i>
    <i>
      <x v="85"/>
    </i>
    <i>
      <x v="28"/>
    </i>
    <i>
      <x v="15"/>
    </i>
    <i>
      <x v="95"/>
    </i>
    <i>
      <x v="89"/>
    </i>
    <i>
      <x v="69"/>
    </i>
    <i>
      <x v="2"/>
    </i>
    <i>
      <x v="32"/>
    </i>
    <i>
      <x v="71"/>
    </i>
    <i>
      <x v="97"/>
    </i>
    <i>
      <x v="1"/>
    </i>
    <i>
      <x v="76"/>
    </i>
    <i>
      <x v="73"/>
    </i>
    <i>
      <x v="30"/>
    </i>
    <i>
      <x v="84"/>
    </i>
    <i>
      <x v="78"/>
    </i>
    <i>
      <x v="20"/>
    </i>
    <i>
      <x v="87"/>
    </i>
    <i>
      <x v="88"/>
    </i>
    <i>
      <x v="68"/>
    </i>
    <i>
      <x v="98"/>
    </i>
    <i>
      <x v="8"/>
    </i>
    <i>
      <x v="29"/>
    </i>
    <i>
      <x v="99"/>
    </i>
    <i>
      <x v="27"/>
    </i>
    <i>
      <x v="72"/>
    </i>
    <i>
      <x v="96"/>
    </i>
    <i>
      <x v="90"/>
    </i>
    <i>
      <x v="74"/>
    </i>
    <i>
      <x v="31"/>
    </i>
    <i>
      <x v="80"/>
    </i>
    <i>
      <x v="75"/>
    </i>
    <i>
      <x v="77"/>
    </i>
    <i>
      <x v="79"/>
    </i>
    <i>
      <x v="82"/>
    </i>
    <i>
      <x v="83"/>
    </i>
  </rowItems>
  <colFields count="1">
    <field x="6"/>
  </colFields>
  <col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4" hier="0"/>
  </pageFields>
  <dataFields count="1">
    <dataField name="Sum of Grand Prix Score" fld="5" baseField="0" baseItem="0"/>
  </dataFields>
  <formats count="16">
    <format dxfId="199">
      <pivotArea type="all" dataOnly="0" outline="0" fieldPosition="0"/>
    </format>
    <format dxfId="198">
      <pivotArea type="all" dataOnly="0" outline="0" fieldPosition="0"/>
    </format>
    <format dxfId="197">
      <pivotArea field="3" type="button" dataOnly="0" labelOnly="1" outline="0" axis="axisRow" fieldPosition="0"/>
    </format>
    <format dxfId="196">
      <pivotArea dataOnly="0" labelOnly="1" grandCol="1" outline="0" fieldPosition="0"/>
    </format>
    <format dxfId="195">
      <pivotArea type="all" dataOnly="0" outline="0" fieldPosition="0"/>
    </format>
    <format dxfId="194">
      <pivotArea outline="0" fieldPosition="0"/>
    </format>
    <format dxfId="193">
      <pivotArea dataOnly="0" labelOnly="1" outline="0" fieldPosition="0">
        <references count="1">
          <reference field="3" count="7">
            <x v="1"/>
            <x v="2"/>
            <x v="6"/>
            <x v="7"/>
            <x v="8"/>
            <x v="9"/>
            <x v="12"/>
          </reference>
        </references>
      </pivotArea>
    </format>
    <format dxfId="192">
      <pivotArea dataOnly="0" labelOnly="1" grandCol="1" outline="0" fieldPosition="0"/>
    </format>
    <format dxfId="191">
      <pivotArea type="all" dataOnly="0" outline="0" fieldPosition="0"/>
    </format>
    <format dxfId="190">
      <pivotArea outline="0" fieldPosition="0"/>
    </format>
    <format dxfId="189">
      <pivotArea type="origin" dataOnly="0" labelOnly="1" outline="0" fieldPosition="0"/>
    </format>
    <format dxfId="188">
      <pivotArea field="6" type="button" dataOnly="0" labelOnly="1" outline="0" axis="axisCol" fieldPosition="0"/>
    </format>
    <format dxfId="187">
      <pivotArea type="topRight" dataOnly="0" labelOnly="1" outline="0" fieldPosition="0"/>
    </format>
    <format dxfId="186">
      <pivotArea field="3" type="button" dataOnly="0" labelOnly="1" outline="0" axis="axisRow" fieldPosition="0"/>
    </format>
    <format dxfId="185">
      <pivotArea dataOnly="0" labelOnly="1" outline="0" fieldPosition="0">
        <references count="1">
          <reference field="3" count="11">
            <x v="1"/>
            <x v="6"/>
            <x v="8"/>
            <x v="9"/>
            <x v="12"/>
            <x v="14"/>
            <x v="15"/>
            <x v="16"/>
            <x v="18"/>
            <x v="19"/>
            <x v="20"/>
          </reference>
        </references>
      </pivotArea>
    </format>
    <format dxfId="184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4" cacheId="2" dataOnRows="1" applyNumberFormats="0" applyBorderFormats="0" applyFontFormats="0" applyPatternFormats="0" applyAlignmentFormats="0" applyWidthHeightFormats="1" dataCaption="Data" updatedVersion="6" showMemberPropertyTips="0" useAutoFormatting="1" rowGrandTotals="0" itemPrintTitles="1" createdVersion="1" indent="0" compact="0" compactData="0" gridDropZones="1">
  <location ref="A3:L43" firstHeaderRow="1" firstDataRow="2" firstDataCol="1" rowPageCount="1" colPageCount="1"/>
  <pivotFields count="10">
    <pivotField compact="0" outline="0" subtotalTop="0" showAll="0" includeNewItemsInFilter="1"/>
    <pivotField compact="0" numFmtId="21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141">
        <item x="15"/>
        <item x="52"/>
        <item x="13"/>
        <item m="1" x="113"/>
        <item m="1" x="90"/>
        <item x="8"/>
        <item m="1" x="98"/>
        <item m="1" x="133"/>
        <item x="77"/>
        <item m="1" x="89"/>
        <item x="11"/>
        <item x="36"/>
        <item m="1" x="114"/>
        <item x="5"/>
        <item x="28"/>
        <item x="70"/>
        <item m="1" x="129"/>
        <item x="24"/>
        <item m="1" x="88"/>
        <item m="1" x="121"/>
        <item x="41"/>
        <item m="1" x="115"/>
        <item x="0"/>
        <item x="12"/>
        <item x="69"/>
        <item x="81"/>
        <item m="1" x="97"/>
        <item m="1" x="110"/>
        <item x="31"/>
        <item x="74"/>
        <item x="21"/>
        <item x="20"/>
        <item x="47"/>
        <item x="22"/>
        <item x="9"/>
        <item m="1" x="96"/>
        <item m="1" x="132"/>
        <item x="27"/>
        <item m="1" x="120"/>
        <item m="1" x="127"/>
        <item x="40"/>
        <item m="1" x="130"/>
        <item x="57"/>
        <item m="1" x="103"/>
        <item m="1" x="107"/>
        <item x="35"/>
        <item x="42"/>
        <item m="1" x="106"/>
        <item m="1" x="117"/>
        <item m="1" x="128"/>
        <item m="1" x="87"/>
        <item m="1" x="125"/>
        <item x="78"/>
        <item x="30"/>
        <item x="14"/>
        <item m="1" x="112"/>
        <item m="1" x="138"/>
        <item x="44"/>
        <item m="1" x="111"/>
        <item x="71"/>
        <item x="50"/>
        <item m="1" x="134"/>
        <item x="10"/>
        <item m="1" x="104"/>
        <item m="1" x="119"/>
        <item x="29"/>
        <item m="1" x="102"/>
        <item x="2"/>
        <item x="17"/>
        <item m="1" x="136"/>
        <item x="38"/>
        <item m="1" x="108"/>
        <item x="46"/>
        <item m="1" x="99"/>
        <item x="56"/>
        <item m="1" x="94"/>
        <item x="58"/>
        <item m="1" x="131"/>
        <item m="1" x="116"/>
        <item m="1" x="122"/>
        <item m="1" x="123"/>
        <item x="18"/>
        <item x="63"/>
        <item m="1" x="93"/>
        <item m="1" x="92"/>
        <item x="25"/>
        <item m="1" x="118"/>
        <item m="1" x="124"/>
        <item m="1" x="105"/>
        <item x="54"/>
        <item x="19"/>
        <item x="16"/>
        <item x="1"/>
        <item m="1" x="137"/>
        <item m="1" x="109"/>
        <item x="86"/>
        <item x="3"/>
        <item m="1" x="95"/>
        <item x="4"/>
        <item m="1" x="91"/>
        <item x="6"/>
        <item x="55"/>
        <item x="60"/>
        <item m="1" x="139"/>
        <item x="66"/>
        <item m="1" x="101"/>
        <item x="51"/>
        <item x="67"/>
        <item m="1" x="100"/>
        <item m="1" x="135"/>
        <item m="1" x="126"/>
        <item x="26"/>
        <item x="73"/>
        <item x="7"/>
        <item x="23"/>
        <item x="32"/>
        <item x="33"/>
        <item x="34"/>
        <item x="37"/>
        <item x="39"/>
        <item x="43"/>
        <item x="45"/>
        <item x="48"/>
        <item x="49"/>
        <item x="53"/>
        <item x="59"/>
        <item x="61"/>
        <item x="62"/>
        <item x="64"/>
        <item x="65"/>
        <item x="68"/>
        <item x="72"/>
        <item x="75"/>
        <item x="76"/>
        <item x="79"/>
        <item x="80"/>
        <item x="82"/>
        <item x="83"/>
        <item x="84"/>
        <item x="8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axis="axisCol" compact="0" outline="0" subtotalTop="0" showAll="0" includeNewItemsInFilter="1">
      <items count="26">
        <item x="2"/>
        <item m="1" x="17"/>
        <item x="3"/>
        <item m="1" x="23"/>
        <item x="5"/>
        <item m="1" x="22"/>
        <item m="1" x="24"/>
        <item m="1" x="18"/>
        <item m="1" x="11"/>
        <item m="1" x="12"/>
        <item m="1" x="19"/>
        <item m="1" x="14"/>
        <item m="1" x="20"/>
        <item m="1" x="15"/>
        <item x="10"/>
        <item m="1" x="13"/>
        <item m="1" x="21"/>
        <item x="6"/>
        <item m="1" x="16"/>
        <item x="0"/>
        <item x="1"/>
        <item x="4"/>
        <item x="7"/>
        <item x="8"/>
        <item x="9"/>
        <item t="default"/>
      </items>
    </pivotField>
  </pivotFields>
  <rowFields count="1">
    <field x="3"/>
  </rowFields>
  <rowItems count="39">
    <i>
      <x v="92"/>
    </i>
    <i>
      <x v="67"/>
    </i>
    <i>
      <x v="100"/>
    </i>
    <i>
      <x v="57"/>
    </i>
    <i>
      <x v="98"/>
    </i>
    <i>
      <x v="113"/>
    </i>
    <i>
      <x v="22"/>
    </i>
    <i>
      <x v="13"/>
    </i>
    <i>
      <x v="30"/>
    </i>
    <i>
      <x v="119"/>
    </i>
    <i>
      <x v="96"/>
    </i>
    <i>
      <x v="20"/>
    </i>
    <i>
      <x v="70"/>
    </i>
    <i>
      <x v="2"/>
    </i>
    <i>
      <x v="34"/>
    </i>
    <i>
      <x v="135"/>
    </i>
    <i>
      <x v="90"/>
    </i>
    <i>
      <x v="81"/>
    </i>
    <i>
      <x v="62"/>
    </i>
    <i>
      <x v="33"/>
    </i>
    <i>
      <x v="59"/>
    </i>
    <i>
      <x v="101"/>
    </i>
    <i>
      <x v="24"/>
    </i>
    <i>
      <x v="29"/>
    </i>
    <i>
      <x v="40"/>
    </i>
    <i>
      <x v="132"/>
    </i>
    <i>
      <x v="46"/>
    </i>
    <i>
      <x v="8"/>
    </i>
    <i>
      <x v="114"/>
    </i>
    <i>
      <x v="120"/>
    </i>
    <i>
      <x v="111"/>
    </i>
    <i>
      <x v="91"/>
    </i>
    <i>
      <x v="136"/>
    </i>
    <i>
      <x v="121"/>
    </i>
    <i>
      <x v="32"/>
    </i>
    <i>
      <x v="122"/>
    </i>
    <i>
      <x v="123"/>
    </i>
    <i>
      <x v="106"/>
    </i>
    <i>
      <x v="42"/>
    </i>
  </rowItems>
  <colFields count="1">
    <field x="9"/>
  </colFields>
  <colItems count="11">
    <i>
      <x/>
    </i>
    <i>
      <x v="2"/>
    </i>
    <i>
      <x v="4"/>
    </i>
    <i>
      <x v="17"/>
    </i>
    <i>
      <x v="19"/>
    </i>
    <i>
      <x v="20"/>
    </i>
    <i>
      <x v="21"/>
    </i>
    <i>
      <x v="22"/>
    </i>
    <i>
      <x v="23"/>
    </i>
    <i>
      <x v="24"/>
    </i>
    <i t="grand">
      <x/>
    </i>
  </colItems>
  <pageFields count="1">
    <pageField fld="4" item="1" hier="0"/>
  </pageFields>
  <dataFields count="1">
    <dataField name="Sum of Points" fld="8" baseField="0" baseItem="0"/>
  </dataFields>
  <formats count="19">
    <format dxfId="153">
      <pivotArea type="all" dataOnly="0" outline="0" fieldPosition="0"/>
    </format>
    <format dxfId="152">
      <pivotArea type="all" dataOnly="0" outline="0" fieldPosition="0"/>
    </format>
    <format dxfId="151">
      <pivotArea field="3" type="button" dataOnly="0" labelOnly="1" outline="0" axis="axisRow" fieldPosition="0"/>
    </format>
    <format dxfId="150">
      <pivotArea dataOnly="0" labelOnly="1" outline="0" fieldPosition="0">
        <references count="1">
          <reference field="9" count="0"/>
        </references>
      </pivotArea>
    </format>
    <format dxfId="149">
      <pivotArea dataOnly="0" labelOnly="1" grandCol="1" outline="0" fieldPosition="0"/>
    </format>
    <format dxfId="148">
      <pivotArea type="all" dataOnly="0" outline="0" fieldPosition="0"/>
    </format>
    <format dxfId="147">
      <pivotArea outline="0" fieldPosition="0"/>
    </format>
    <format dxfId="146">
      <pivotArea dataOnly="0" labelOnly="1" outline="0" fieldPosition="0">
        <references count="1">
          <reference field="3" count="33">
            <x v="2"/>
            <x v="4"/>
            <x v="6"/>
            <x v="9"/>
            <x v="13"/>
            <x v="19"/>
            <x v="20"/>
            <x v="21"/>
            <x v="22"/>
            <x v="24"/>
            <x v="27"/>
            <x v="29"/>
            <x v="30"/>
            <x v="32"/>
            <x v="33"/>
            <x v="34"/>
            <x v="40"/>
            <x v="41"/>
            <x v="42"/>
            <x v="46"/>
            <x v="47"/>
            <x v="49"/>
            <x v="62"/>
            <x v="66"/>
            <x v="67"/>
            <x v="69"/>
            <x v="70"/>
            <x v="75"/>
            <x v="81"/>
            <x v="86"/>
            <x v="90"/>
            <x v="91"/>
            <x v="92"/>
          </reference>
        </references>
      </pivotArea>
    </format>
    <format dxfId="145">
      <pivotArea dataOnly="0" labelOnly="1" outline="0" fieldPosition="0">
        <references count="1">
          <reference field="9" count="9"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44">
      <pivotArea dataOnly="0" labelOnly="1" grandCol="1" outline="0" fieldPosition="0"/>
    </format>
    <format dxfId="143">
      <pivotArea type="all" dataOnly="0" outline="0" fieldPosition="0"/>
    </format>
    <format dxfId="142">
      <pivotArea outline="0" fieldPosition="0"/>
    </format>
    <format dxfId="141">
      <pivotArea type="origin" dataOnly="0" labelOnly="1" outline="0" fieldPosition="0"/>
    </format>
    <format dxfId="140">
      <pivotArea field="9" type="button" dataOnly="0" labelOnly="1" outline="0" axis="axisCol" fieldPosition="0"/>
    </format>
    <format dxfId="139">
      <pivotArea type="topRight" dataOnly="0" labelOnly="1" outline="0" fieldPosition="0"/>
    </format>
    <format dxfId="138">
      <pivotArea field="3" type="button" dataOnly="0" labelOnly="1" outline="0" axis="axisRow" fieldPosition="0"/>
    </format>
    <format dxfId="137">
      <pivotArea dataOnly="0" labelOnly="1" outline="0" fieldPosition="0">
        <references count="1">
          <reference field="3" count="35">
            <x v="2"/>
            <x v="13"/>
            <x v="20"/>
            <x v="22"/>
            <x v="24"/>
            <x v="29"/>
            <x v="30"/>
            <x v="32"/>
            <x v="33"/>
            <x v="34"/>
            <x v="40"/>
            <x v="42"/>
            <x v="46"/>
            <x v="57"/>
            <x v="59"/>
            <x v="62"/>
            <x v="67"/>
            <x v="70"/>
            <x v="81"/>
            <x v="90"/>
            <x v="91"/>
            <x v="92"/>
            <x v="96"/>
            <x v="98"/>
            <x v="100"/>
            <x v="101"/>
            <x v="106"/>
            <x v="111"/>
            <x v="113"/>
            <x v="114"/>
            <x v="119"/>
            <x v="120"/>
            <x v="121"/>
            <x v="122"/>
            <x v="123"/>
          </reference>
        </references>
      </pivotArea>
    </format>
    <format dxfId="136">
      <pivotArea dataOnly="0" labelOnly="1" outline="0" fieldPosition="0">
        <references count="1">
          <reference field="9" count="5">
            <x v="0"/>
            <x v="2"/>
            <x v="19"/>
            <x v="20"/>
            <x v="21"/>
          </reference>
        </references>
      </pivotArea>
    </format>
    <format dxfId="135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5" cacheId="2" dataOnRows="1" applyNumberFormats="0" applyBorderFormats="0" applyFontFormats="0" applyPatternFormats="0" applyAlignmentFormats="0" applyWidthHeightFormats="1" dataCaption="Data" updatedVersion="6" showMemberPropertyTips="0" useAutoFormatting="1" rowGrandTotals="0" itemPrintTitles="1" createdVersion="1" indent="0" compact="0" compactData="0" gridDropZones="1">
  <location ref="A59:J107" firstHeaderRow="1" firstDataRow="2" firstDataCol="1" rowPageCount="1" colPageCount="1"/>
  <pivotFields count="10">
    <pivotField compact="0" outline="0" subtotalTop="0" showAll="0" includeNewItemsInFilter="1"/>
    <pivotField compact="0" numFmtId="21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141">
        <item x="15"/>
        <item x="52"/>
        <item x="13"/>
        <item m="1" x="113"/>
        <item m="1" x="90"/>
        <item x="8"/>
        <item m="1" x="98"/>
        <item m="1" x="133"/>
        <item x="77"/>
        <item m="1" x="89"/>
        <item x="11"/>
        <item x="36"/>
        <item m="1" x="114"/>
        <item x="5"/>
        <item x="28"/>
        <item x="70"/>
        <item m="1" x="129"/>
        <item x="24"/>
        <item m="1" x="88"/>
        <item m="1" x="121"/>
        <item x="41"/>
        <item m="1" x="115"/>
        <item x="0"/>
        <item x="12"/>
        <item x="69"/>
        <item x="81"/>
        <item m="1" x="97"/>
        <item m="1" x="110"/>
        <item x="31"/>
        <item x="74"/>
        <item x="21"/>
        <item x="20"/>
        <item x="47"/>
        <item x="22"/>
        <item x="9"/>
        <item m="1" x="96"/>
        <item m="1" x="132"/>
        <item x="27"/>
        <item m="1" x="120"/>
        <item m="1" x="127"/>
        <item x="40"/>
        <item m="1" x="130"/>
        <item x="57"/>
        <item m="1" x="103"/>
        <item m="1" x="107"/>
        <item x="35"/>
        <item x="42"/>
        <item m="1" x="106"/>
        <item m="1" x="117"/>
        <item m="1" x="128"/>
        <item m="1" x="87"/>
        <item m="1" x="125"/>
        <item x="78"/>
        <item x="30"/>
        <item x="14"/>
        <item m="1" x="112"/>
        <item m="1" x="138"/>
        <item x="44"/>
        <item m="1" x="111"/>
        <item x="71"/>
        <item x="50"/>
        <item m="1" x="134"/>
        <item x="10"/>
        <item m="1" x="104"/>
        <item m="1" x="119"/>
        <item x="29"/>
        <item m="1" x="102"/>
        <item x="2"/>
        <item x="17"/>
        <item m="1" x="136"/>
        <item x="38"/>
        <item m="1" x="108"/>
        <item x="46"/>
        <item m="1" x="99"/>
        <item x="56"/>
        <item m="1" x="94"/>
        <item x="58"/>
        <item m="1" x="131"/>
        <item m="1" x="116"/>
        <item m="1" x="122"/>
        <item m="1" x="123"/>
        <item x="18"/>
        <item x="63"/>
        <item m="1" x="93"/>
        <item m="1" x="92"/>
        <item x="25"/>
        <item m="1" x="118"/>
        <item m="1" x="124"/>
        <item m="1" x="105"/>
        <item x="54"/>
        <item x="19"/>
        <item x="16"/>
        <item x="1"/>
        <item m="1" x="137"/>
        <item m="1" x="109"/>
        <item x="86"/>
        <item x="3"/>
        <item m="1" x="95"/>
        <item x="4"/>
        <item m="1" x="91"/>
        <item x="6"/>
        <item x="55"/>
        <item x="60"/>
        <item m="1" x="139"/>
        <item x="66"/>
        <item m="1" x="101"/>
        <item x="51"/>
        <item x="67"/>
        <item m="1" x="100"/>
        <item m="1" x="135"/>
        <item m="1" x="126"/>
        <item x="26"/>
        <item x="73"/>
        <item x="7"/>
        <item x="23"/>
        <item x="32"/>
        <item x="33"/>
        <item x="34"/>
        <item x="37"/>
        <item x="39"/>
        <item x="43"/>
        <item x="45"/>
        <item x="48"/>
        <item x="49"/>
        <item x="53"/>
        <item x="59"/>
        <item x="61"/>
        <item x="62"/>
        <item x="64"/>
        <item x="65"/>
        <item x="68"/>
        <item x="72"/>
        <item x="75"/>
        <item x="76"/>
        <item x="79"/>
        <item x="80"/>
        <item x="82"/>
        <item x="83"/>
        <item x="84"/>
        <item x="8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axis="axisCol" compact="0" outline="0" subtotalTop="0" showAll="0" includeNewItemsInFilter="1">
      <items count="26">
        <item x="2"/>
        <item m="1" x="17"/>
        <item x="3"/>
        <item m="1" x="23"/>
        <item x="5"/>
        <item m="1" x="22"/>
        <item m="1" x="24"/>
        <item m="1" x="18"/>
        <item m="1" x="11"/>
        <item m="1" x="12"/>
        <item m="1" x="19"/>
        <item m="1" x="14"/>
        <item m="1" x="20"/>
        <item m="1" x="15"/>
        <item x="10"/>
        <item m="1" x="13"/>
        <item m="1" x="21"/>
        <item x="6"/>
        <item m="1" x="16"/>
        <item x="0"/>
        <item x="1"/>
        <item x="4"/>
        <item x="7"/>
        <item x="8"/>
        <item x="9"/>
        <item t="default"/>
      </items>
    </pivotField>
  </pivotFields>
  <rowFields count="1">
    <field x="3"/>
  </rowFields>
  <rowItems count="47">
    <i>
      <x v="10"/>
    </i>
    <i>
      <x v="23"/>
    </i>
    <i>
      <x v="17"/>
    </i>
    <i>
      <x v="127"/>
    </i>
    <i>
      <x v="117"/>
    </i>
    <i>
      <x v="14"/>
    </i>
    <i>
      <x v="118"/>
    </i>
    <i>
      <x v="112"/>
    </i>
    <i>
      <x v="72"/>
    </i>
    <i>
      <x v="5"/>
    </i>
    <i>
      <x v="31"/>
    </i>
    <i>
      <x v="1"/>
    </i>
    <i>
      <x v="128"/>
    </i>
    <i>
      <x v="124"/>
    </i>
    <i>
      <x v="133"/>
    </i>
    <i>
      <x v="74"/>
    </i>
    <i>
      <x v="37"/>
    </i>
    <i>
      <x v="54"/>
    </i>
    <i>
      <x v="126"/>
    </i>
    <i>
      <x v="11"/>
    </i>
    <i>
      <x/>
    </i>
    <i>
      <x v="53"/>
    </i>
    <i>
      <x v="28"/>
    </i>
    <i>
      <x v="68"/>
    </i>
    <i>
      <x v="60"/>
    </i>
    <i>
      <x v="139"/>
    </i>
    <i>
      <x v="131"/>
    </i>
    <i>
      <x v="52"/>
    </i>
    <i>
      <x v="15"/>
    </i>
    <i>
      <x v="85"/>
    </i>
    <i>
      <x v="115"/>
    </i>
    <i>
      <x v="89"/>
    </i>
    <i>
      <x v="134"/>
    </i>
    <i>
      <x v="65"/>
    </i>
    <i>
      <x v="76"/>
    </i>
    <i>
      <x v="125"/>
    </i>
    <i>
      <x v="25"/>
    </i>
    <i>
      <x v="137"/>
    </i>
    <i>
      <x v="138"/>
    </i>
    <i>
      <x v="116"/>
    </i>
    <i>
      <x v="45"/>
    </i>
    <i>
      <x v="102"/>
    </i>
    <i>
      <x v="82"/>
    </i>
    <i>
      <x v="129"/>
    </i>
    <i>
      <x v="104"/>
    </i>
    <i>
      <x v="107"/>
    </i>
    <i>
      <x v="130"/>
    </i>
  </rowItems>
  <colFields count="1">
    <field x="9"/>
  </colFields>
  <colItems count="9">
    <i>
      <x/>
    </i>
    <i>
      <x v="2"/>
    </i>
    <i>
      <x v="4"/>
    </i>
    <i>
      <x v="17"/>
    </i>
    <i>
      <x v="19"/>
    </i>
    <i>
      <x v="20"/>
    </i>
    <i>
      <x v="21"/>
    </i>
    <i>
      <x v="24"/>
    </i>
    <i t="grand">
      <x/>
    </i>
  </colItems>
  <pageFields count="1">
    <pageField fld="4" item="0" hier="0"/>
  </pageFields>
  <dataFields count="1">
    <dataField name="Sum of Points" fld="8" baseField="0" baseItem="0"/>
  </dataFields>
  <formats count="15">
    <format dxfId="168">
      <pivotArea type="all" dataOnly="0" outline="0" fieldPosition="0"/>
    </format>
    <format dxfId="167">
      <pivotArea outline="0" fieldPosition="0"/>
    </format>
    <format dxfId="166">
      <pivotArea dataOnly="0" labelOnly="1" outline="0" fieldPosition="0">
        <references count="1">
          <reference field="3" count="50">
            <x v="0"/>
            <x v="1"/>
            <x v="3"/>
            <x v="5"/>
            <x v="7"/>
            <x v="10"/>
            <x v="11"/>
            <x v="12"/>
            <x v="14"/>
            <x v="15"/>
            <x v="16"/>
            <x v="17"/>
            <x v="23"/>
            <x v="25"/>
            <x v="26"/>
            <x v="28"/>
            <x v="31"/>
            <x v="35"/>
            <x v="36"/>
            <x v="37"/>
            <x v="43"/>
            <x v="44"/>
            <x v="45"/>
            <x v="48"/>
            <x v="50"/>
            <x v="51"/>
            <x v="52"/>
            <x v="53"/>
            <x v="54"/>
            <x v="56"/>
            <x v="60"/>
            <x v="63"/>
            <x v="65"/>
            <x v="68"/>
            <x v="71"/>
            <x v="72"/>
            <x v="73"/>
            <x v="74"/>
            <x v="76"/>
            <x v="77"/>
            <x v="78"/>
            <x v="79"/>
            <x v="80"/>
            <x v="82"/>
            <x v="83"/>
            <x v="84"/>
            <x v="85"/>
            <x v="89"/>
            <x v="93"/>
            <x v="94"/>
          </reference>
        </references>
      </pivotArea>
    </format>
    <format dxfId="165">
      <pivotArea dataOnly="0" labelOnly="1" outline="0" fieldPosition="0">
        <references count="1">
          <reference field="3" count="4">
            <x v="18"/>
            <x v="61"/>
            <x v="87"/>
            <x v="88"/>
          </reference>
        </references>
      </pivotArea>
    </format>
    <format dxfId="164">
      <pivotArea dataOnly="0" labelOnly="1" outline="0" fieldPosition="0">
        <references count="1">
          <reference field="9" count="9"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63">
      <pivotArea dataOnly="0" labelOnly="1" grandCol="1" outline="0" fieldPosition="0"/>
    </format>
    <format dxfId="162">
      <pivotArea type="all" dataOnly="0" outline="0" fieldPosition="0"/>
    </format>
    <format dxfId="161">
      <pivotArea outline="0" fieldPosition="0"/>
    </format>
    <format dxfId="160">
      <pivotArea type="origin" dataOnly="0" labelOnly="1" outline="0" fieldPosition="0"/>
    </format>
    <format dxfId="159">
      <pivotArea field="9" type="button" dataOnly="0" labelOnly="1" outline="0" axis="axisCol" fieldPosition="0"/>
    </format>
    <format dxfId="158">
      <pivotArea type="topRight" dataOnly="0" labelOnly="1" outline="0" fieldPosition="0"/>
    </format>
    <format dxfId="157">
      <pivotArea field="3" type="button" dataOnly="0" labelOnly="1" outline="0" axis="axisRow" fieldPosition="0"/>
    </format>
    <format dxfId="156">
      <pivotArea dataOnly="0" labelOnly="1" outline="0" fieldPosition="0">
        <references count="1">
          <reference field="3" count="40">
            <x v="0"/>
            <x v="1"/>
            <x v="5"/>
            <x v="10"/>
            <x v="11"/>
            <x v="14"/>
            <x v="15"/>
            <x v="17"/>
            <x v="23"/>
            <x v="28"/>
            <x v="31"/>
            <x v="37"/>
            <x v="45"/>
            <x v="53"/>
            <x v="54"/>
            <x v="60"/>
            <x v="65"/>
            <x v="68"/>
            <x v="72"/>
            <x v="74"/>
            <x v="76"/>
            <x v="82"/>
            <x v="85"/>
            <x v="89"/>
            <x v="102"/>
            <x v="104"/>
            <x v="107"/>
            <x v="112"/>
            <x v="115"/>
            <x v="116"/>
            <x v="117"/>
            <x v="118"/>
            <x v="124"/>
            <x v="125"/>
            <x v="126"/>
            <x v="127"/>
            <x v="128"/>
            <x v="129"/>
            <x v="130"/>
            <x v="131"/>
          </reference>
        </references>
      </pivotArea>
    </format>
    <format dxfId="155">
      <pivotArea dataOnly="0" labelOnly="1" outline="0" fieldPosition="0">
        <references count="1">
          <reference field="9" count="5">
            <x v="0"/>
            <x v="2"/>
            <x v="19"/>
            <x v="20"/>
            <x v="21"/>
          </reference>
        </references>
      </pivotArea>
    </format>
    <format dxfId="154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PivotTable2" cacheId="1" dataOnRows="1" applyNumberFormats="0" applyBorderFormats="0" applyFontFormats="0" applyPatternFormats="0" applyAlignmentFormats="0" applyWidthHeightFormats="1" dataCaption="Data" updatedVersion="5" showMemberPropertyTips="0" useAutoFormatting="1" rowGrandTotals="0" itemPrintTitles="1" createdVersion="1" indent="0" compact="0" compactData="0" gridDropZones="1">
  <location ref="A59:T122" firstHeaderRow="1" firstDataRow="2" firstDataCol="1" rowPageCount="1" colPageCount="1"/>
  <pivotFields count="10">
    <pivotField compact="0" outline="0" subtotalTop="0" showAll="0" includeNewItemsInFilter="1"/>
    <pivotField compact="0" numFmtId="21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114">
        <item x="53"/>
        <item x="13"/>
        <item x="30"/>
        <item x="12"/>
        <item x="56"/>
        <item x="59"/>
        <item x="44"/>
        <item x="48"/>
        <item x="103"/>
        <item x="1"/>
        <item x="46"/>
        <item x="40"/>
        <item x="24"/>
        <item x="31"/>
        <item x="34"/>
        <item x="50"/>
        <item x="20"/>
        <item x="16"/>
        <item x="74"/>
        <item x="61"/>
        <item x="27"/>
        <item x="81"/>
        <item x="67"/>
        <item x="11"/>
        <item x="55"/>
        <item x="23"/>
        <item x="15"/>
        <item x="68"/>
        <item x="25"/>
        <item x="45"/>
        <item x="29"/>
        <item x="63"/>
        <item x="5"/>
        <item x="82"/>
        <item x="9"/>
        <item x="14"/>
        <item x="52"/>
        <item x="86"/>
        <item x="107"/>
        <item x="111"/>
        <item x="26"/>
        <item x="28"/>
        <item x="32"/>
        <item x="19"/>
        <item x="47"/>
        <item x="69"/>
        <item x="54"/>
        <item x="43"/>
        <item x="33"/>
        <item x="10"/>
        <item x="35"/>
        <item x="64"/>
        <item x="62"/>
        <item x="70"/>
        <item x="21"/>
        <item x="96"/>
        <item x="37"/>
        <item x="92"/>
        <item x="108"/>
        <item x="91"/>
        <item x="83"/>
        <item x="72"/>
        <item x="57"/>
        <item x="77"/>
        <item x="87"/>
        <item x="78"/>
        <item x="58"/>
        <item x="0"/>
        <item x="2"/>
        <item x="3"/>
        <item x="4"/>
        <item x="6"/>
        <item x="7"/>
        <item x="8"/>
        <item x="17"/>
        <item x="18"/>
        <item x="22"/>
        <item x="36"/>
        <item x="38"/>
        <item x="39"/>
        <item x="41"/>
        <item x="42"/>
        <item x="49"/>
        <item x="51"/>
        <item x="60"/>
        <item x="65"/>
        <item x="66"/>
        <item x="71"/>
        <item x="73"/>
        <item x="75"/>
        <item x="76"/>
        <item x="79"/>
        <item x="80"/>
        <item x="84"/>
        <item x="85"/>
        <item x="112"/>
        <item x="88"/>
        <item x="89"/>
        <item x="90"/>
        <item x="93"/>
        <item x="94"/>
        <item x="95"/>
        <item x="97"/>
        <item x="98"/>
        <item x="99"/>
        <item x="100"/>
        <item x="101"/>
        <item x="102"/>
        <item x="104"/>
        <item x="105"/>
        <item x="106"/>
        <item x="109"/>
        <item x="1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axis="axisCol" compact="0" outline="0" subtotalTop="0" showAll="0" includeNewItemsInFilter="1">
      <items count="20">
        <item x="10"/>
        <item x="9"/>
        <item x="11"/>
        <item x="12"/>
        <item x="16"/>
        <item x="0"/>
        <item x="1"/>
        <item x="2"/>
        <item x="3"/>
        <item x="4"/>
        <item x="5"/>
        <item x="6"/>
        <item x="7"/>
        <item x="8"/>
        <item x="18"/>
        <item x="13"/>
        <item x="14"/>
        <item x="15"/>
        <item x="17"/>
        <item t="default"/>
      </items>
    </pivotField>
  </pivotFields>
  <rowFields count="1">
    <field x="3"/>
  </rowFields>
  <rowItems count="62">
    <i>
      <x v="23"/>
    </i>
    <i>
      <x v="10"/>
    </i>
    <i>
      <x v="17"/>
    </i>
    <i>
      <x v="84"/>
    </i>
    <i>
      <x v="72"/>
    </i>
    <i>
      <x v="74"/>
    </i>
    <i>
      <x v="25"/>
    </i>
    <i>
      <x v="3"/>
    </i>
    <i>
      <x v="11"/>
    </i>
    <i>
      <x v="1"/>
    </i>
    <i>
      <x v="89"/>
    </i>
    <i>
      <x v="60"/>
    </i>
    <i>
      <x v="15"/>
    </i>
    <i>
      <x v="28"/>
    </i>
    <i>
      <x v="43"/>
    </i>
    <i>
      <x v="14"/>
    </i>
    <i>
      <x v="26"/>
    </i>
    <i>
      <x v="5"/>
    </i>
    <i>
      <x v="54"/>
    </i>
    <i>
      <x v="94"/>
    </i>
    <i>
      <x/>
    </i>
    <i>
      <x v="76"/>
    </i>
    <i>
      <x v="31"/>
    </i>
    <i>
      <x v="71"/>
    </i>
    <i>
      <x v="80"/>
    </i>
    <i>
      <x v="44"/>
    </i>
    <i>
      <x v="56"/>
    </i>
    <i>
      <x v="82"/>
    </i>
    <i>
      <x v="85"/>
    </i>
    <i>
      <x v="63"/>
    </i>
    <i>
      <x v="102"/>
    </i>
    <i>
      <x v="73"/>
    </i>
    <i>
      <x v="50"/>
    </i>
    <i>
      <x v="35"/>
    </i>
    <i>
      <x v="53"/>
    </i>
    <i>
      <x v="37"/>
    </i>
    <i>
      <x v="7"/>
    </i>
    <i>
      <x v="52"/>
    </i>
    <i>
      <x v="78"/>
    </i>
    <i>
      <x v="12"/>
    </i>
    <i>
      <x v="93"/>
    </i>
    <i>
      <x v="65"/>
    </i>
    <i>
      <x v="45"/>
    </i>
    <i>
      <x v="77"/>
    </i>
    <i>
      <x v="16"/>
    </i>
    <i>
      <x v="109"/>
    </i>
    <i>
      <x v="68"/>
    </i>
    <i>
      <x v="55"/>
    </i>
    <i>
      <x v="61"/>
    </i>
    <i>
      <x v="48"/>
    </i>
    <i>
      <x v="51"/>
    </i>
    <i>
      <x v="104"/>
    </i>
    <i>
      <x v="38"/>
    </i>
    <i>
      <x v="79"/>
    </i>
    <i>
      <x v="83"/>
    </i>
    <i>
      <x v="36"/>
    </i>
    <i>
      <x v="87"/>
    </i>
    <i>
      <x v="112"/>
    </i>
    <i>
      <x v="88"/>
    </i>
    <i>
      <x v="107"/>
    </i>
    <i>
      <x v="18"/>
    </i>
    <i>
      <x v="103"/>
    </i>
  </rowItems>
  <colFields count="1">
    <field x="9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 t="grand">
      <x/>
    </i>
  </colItems>
  <pageFields count="1">
    <pageField fld="4" item="0" hier="0"/>
  </pageFields>
  <dataFields count="1">
    <dataField name="Sum of Points" fld="8" baseField="0" baseItem="0"/>
  </dataFields>
  <formats count="6">
    <format dxfId="124">
      <pivotArea type="all" dataOnly="0" outline="0" fieldPosition="0"/>
    </format>
    <format dxfId="123">
      <pivotArea outline="0" fieldPosition="0"/>
    </format>
    <format dxfId="122">
      <pivotArea dataOnly="0" labelOnly="1" outline="0" fieldPosition="0">
        <references count="1">
          <reference field="3" count="50">
            <x v="0"/>
            <x v="1"/>
            <x v="3"/>
            <x v="5"/>
            <x v="7"/>
            <x v="10"/>
            <x v="11"/>
            <x v="12"/>
            <x v="14"/>
            <x v="15"/>
            <x v="16"/>
            <x v="17"/>
            <x v="23"/>
            <x v="25"/>
            <x v="26"/>
            <x v="28"/>
            <x v="31"/>
            <x v="35"/>
            <x v="36"/>
            <x v="37"/>
            <x v="43"/>
            <x v="44"/>
            <x v="45"/>
            <x v="48"/>
            <x v="50"/>
            <x v="51"/>
            <x v="52"/>
            <x v="53"/>
            <x v="54"/>
            <x v="56"/>
            <x v="60"/>
            <x v="63"/>
            <x v="65"/>
            <x v="68"/>
            <x v="71"/>
            <x v="72"/>
            <x v="73"/>
            <x v="74"/>
            <x v="76"/>
            <x v="77"/>
            <x v="78"/>
            <x v="79"/>
            <x v="80"/>
            <x v="82"/>
            <x v="83"/>
            <x v="84"/>
            <x v="85"/>
            <x v="89"/>
            <x v="93"/>
            <x v="94"/>
          </reference>
        </references>
      </pivotArea>
    </format>
    <format dxfId="121">
      <pivotArea dataOnly="0" labelOnly="1" outline="0" fieldPosition="0">
        <references count="1">
          <reference field="3" count="4">
            <x v="18"/>
            <x v="61"/>
            <x v="87"/>
            <x v="88"/>
          </reference>
        </references>
      </pivotArea>
    </format>
    <format dxfId="120">
      <pivotArea dataOnly="0" labelOnly="1" outline="0" fieldPosition="0">
        <references count="1">
          <reference field="9" count="9"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19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" dataOnRows="1" applyNumberFormats="0" applyBorderFormats="0" applyFontFormats="0" applyPatternFormats="0" applyAlignmentFormats="0" applyWidthHeightFormats="1" dataCaption="Data" updatedVersion="5" showMemberPropertyTips="0" useAutoFormatting="1" rowGrandTotals="0" itemPrintTitles="1" createdVersion="1" indent="0" compact="0" compactData="0" gridDropZones="1">
  <location ref="A3:T53" firstHeaderRow="1" firstDataRow="2" firstDataCol="1" rowPageCount="1" colPageCount="1"/>
  <pivotFields count="10">
    <pivotField compact="0" outline="0" subtotalTop="0" showAll="0" includeNewItemsInFilter="1"/>
    <pivotField compact="0" numFmtId="21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114">
        <item x="53"/>
        <item x="13"/>
        <item x="30"/>
        <item x="12"/>
        <item x="56"/>
        <item x="59"/>
        <item x="44"/>
        <item x="48"/>
        <item x="103"/>
        <item x="1"/>
        <item x="46"/>
        <item x="40"/>
        <item x="24"/>
        <item x="31"/>
        <item x="34"/>
        <item x="50"/>
        <item x="20"/>
        <item x="16"/>
        <item x="74"/>
        <item x="61"/>
        <item x="27"/>
        <item x="81"/>
        <item x="67"/>
        <item x="11"/>
        <item x="55"/>
        <item x="23"/>
        <item x="15"/>
        <item x="68"/>
        <item x="25"/>
        <item x="45"/>
        <item x="29"/>
        <item x="63"/>
        <item x="5"/>
        <item x="82"/>
        <item x="9"/>
        <item x="14"/>
        <item x="52"/>
        <item x="86"/>
        <item x="107"/>
        <item x="111"/>
        <item x="26"/>
        <item x="28"/>
        <item x="32"/>
        <item x="19"/>
        <item x="47"/>
        <item x="69"/>
        <item x="54"/>
        <item x="43"/>
        <item x="33"/>
        <item x="10"/>
        <item x="35"/>
        <item x="64"/>
        <item x="62"/>
        <item x="70"/>
        <item x="21"/>
        <item x="96"/>
        <item x="37"/>
        <item x="92"/>
        <item x="108"/>
        <item x="91"/>
        <item x="83"/>
        <item x="72"/>
        <item x="57"/>
        <item x="77"/>
        <item x="87"/>
        <item x="78"/>
        <item x="58"/>
        <item x="0"/>
        <item x="2"/>
        <item x="3"/>
        <item x="4"/>
        <item x="6"/>
        <item x="7"/>
        <item x="8"/>
        <item x="17"/>
        <item x="18"/>
        <item x="22"/>
        <item x="36"/>
        <item x="38"/>
        <item x="39"/>
        <item x="41"/>
        <item x="42"/>
        <item x="49"/>
        <item x="51"/>
        <item x="60"/>
        <item x="65"/>
        <item x="66"/>
        <item x="71"/>
        <item x="73"/>
        <item x="75"/>
        <item x="76"/>
        <item x="79"/>
        <item x="80"/>
        <item x="84"/>
        <item x="85"/>
        <item x="112"/>
        <item x="88"/>
        <item x="89"/>
        <item x="90"/>
        <item x="93"/>
        <item x="94"/>
        <item x="95"/>
        <item x="97"/>
        <item x="98"/>
        <item x="99"/>
        <item x="100"/>
        <item x="101"/>
        <item x="102"/>
        <item x="104"/>
        <item x="105"/>
        <item x="106"/>
        <item x="109"/>
        <item x="1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axis="axisCol" compact="0" outline="0" subtotalTop="0" showAll="0" includeNewItemsInFilter="1">
      <items count="20">
        <item x="10"/>
        <item x="9"/>
        <item x="11"/>
        <item x="12"/>
        <item x="16"/>
        <item x="0"/>
        <item x="1"/>
        <item x="2"/>
        <item x="3"/>
        <item x="4"/>
        <item x="5"/>
        <item x="6"/>
        <item x="7"/>
        <item x="8"/>
        <item x="18"/>
        <item x="13"/>
        <item x="14"/>
        <item x="15"/>
        <item x="17"/>
        <item t="default"/>
      </items>
    </pivotField>
  </pivotFields>
  <rowFields count="1">
    <field x="3"/>
  </rowFields>
  <rowItems count="50">
    <i>
      <x v="67"/>
    </i>
    <i>
      <x v="30"/>
    </i>
    <i>
      <x v="13"/>
    </i>
    <i>
      <x v="20"/>
    </i>
    <i>
      <x v="32"/>
    </i>
    <i>
      <x v="47"/>
    </i>
    <i>
      <x v="70"/>
    </i>
    <i>
      <x v="22"/>
    </i>
    <i>
      <x v="40"/>
    </i>
    <i>
      <x v="4"/>
    </i>
    <i>
      <x v="92"/>
    </i>
    <i>
      <x v="41"/>
    </i>
    <i>
      <x v="81"/>
    </i>
    <i>
      <x v="24"/>
    </i>
    <i>
      <x v="2"/>
    </i>
    <i>
      <x v="9"/>
    </i>
    <i>
      <x v="29"/>
    </i>
    <i>
      <x v="100"/>
    </i>
    <i>
      <x v="34"/>
    </i>
    <i>
      <x v="62"/>
    </i>
    <i>
      <x v="96"/>
    </i>
    <i>
      <x v="6"/>
    </i>
    <i>
      <x v="97"/>
    </i>
    <i>
      <x v="33"/>
    </i>
    <i>
      <x v="46"/>
    </i>
    <i>
      <x v="57"/>
    </i>
    <i>
      <x v="49"/>
    </i>
    <i>
      <x v="69"/>
    </i>
    <i>
      <x v="27"/>
    </i>
    <i>
      <x v="98"/>
    </i>
    <i>
      <x v="8"/>
    </i>
    <i>
      <x v="110"/>
    </i>
    <i>
      <x v="66"/>
    </i>
    <i>
      <x v="75"/>
    </i>
    <i>
      <x v="42"/>
    </i>
    <i>
      <x v="86"/>
    </i>
    <i>
      <x v="58"/>
    </i>
    <i>
      <x v="90"/>
    </i>
    <i>
      <x v="21"/>
    </i>
    <i>
      <x v="59"/>
    </i>
    <i>
      <x v="64"/>
    </i>
    <i>
      <x v="91"/>
    </i>
    <i>
      <x v="105"/>
    </i>
    <i>
      <x v="108"/>
    </i>
    <i>
      <x v="19"/>
    </i>
    <i>
      <x v="99"/>
    </i>
    <i>
      <x v="111"/>
    </i>
    <i>
      <x v="39"/>
    </i>
    <i>
      <x v="106"/>
    </i>
    <i>
      <x v="101"/>
    </i>
  </rowItems>
  <colFields count="1">
    <field x="9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 t="grand">
      <x/>
    </i>
  </colItems>
  <pageFields count="1">
    <pageField fld="4" item="1" hier="0"/>
  </pageFields>
  <dataFields count="1">
    <dataField name="Sum of Points" fld="8" baseField="0" baseItem="0"/>
  </dataFields>
  <formats count="10">
    <format dxfId="134">
      <pivotArea type="all" dataOnly="0" outline="0" fieldPosition="0"/>
    </format>
    <format dxfId="133">
      <pivotArea type="all" dataOnly="0" outline="0" fieldPosition="0"/>
    </format>
    <format dxfId="132">
      <pivotArea field="3" type="button" dataOnly="0" labelOnly="1" outline="0" axis="axisRow" fieldPosition="0"/>
    </format>
    <format dxfId="131">
      <pivotArea dataOnly="0" labelOnly="1" outline="0" fieldPosition="0">
        <references count="1">
          <reference field="9" count="0"/>
        </references>
      </pivotArea>
    </format>
    <format dxfId="130">
      <pivotArea dataOnly="0" labelOnly="1" grandCol="1" outline="0" fieldPosition="0"/>
    </format>
    <format dxfId="129">
      <pivotArea type="all" dataOnly="0" outline="0" fieldPosition="0"/>
    </format>
    <format dxfId="128">
      <pivotArea outline="0" fieldPosition="0"/>
    </format>
    <format dxfId="127">
      <pivotArea dataOnly="0" labelOnly="1" outline="0" fieldPosition="0">
        <references count="1">
          <reference field="3" count="33">
            <x v="2"/>
            <x v="4"/>
            <x v="6"/>
            <x v="9"/>
            <x v="13"/>
            <x v="19"/>
            <x v="20"/>
            <x v="21"/>
            <x v="22"/>
            <x v="24"/>
            <x v="27"/>
            <x v="29"/>
            <x v="30"/>
            <x v="32"/>
            <x v="33"/>
            <x v="34"/>
            <x v="40"/>
            <x v="41"/>
            <x v="42"/>
            <x v="46"/>
            <x v="47"/>
            <x v="49"/>
            <x v="62"/>
            <x v="66"/>
            <x v="67"/>
            <x v="69"/>
            <x v="70"/>
            <x v="75"/>
            <x v="81"/>
            <x v="86"/>
            <x v="90"/>
            <x v="91"/>
            <x v="92"/>
          </reference>
        </references>
      </pivotArea>
    </format>
    <format dxfId="126">
      <pivotArea dataOnly="0" labelOnly="1" outline="0" fieldPosition="0">
        <references count="1">
          <reference field="9" count="9"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5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1000000}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rowGrandTotals="0" itemPrintTitles="1" createdVersion="1" indent="0" compact="0" compactData="0" gridDropZones="1">
  <location ref="A3:Q47" firstHeaderRow="1" firstDataRow="2" firstDataCol="1" rowPageCount="1" colPageCount="1"/>
  <pivotFields count="10">
    <pivotField compact="0" outline="0" subtotalTop="0" showAll="0" includeNewItemsInFilter="1"/>
    <pivotField compact="0" numFmtId="21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112">
        <item x="10"/>
        <item x="27"/>
        <item x="8"/>
        <item x="12"/>
        <item x="37"/>
        <item x="43"/>
        <item x="7"/>
        <item x="42"/>
        <item x="9"/>
        <item x="14"/>
        <item x="41"/>
        <item x="36"/>
        <item x="3"/>
        <item x="17"/>
        <item x="21"/>
        <item x="32"/>
        <item x="24"/>
        <item x="35"/>
        <item x="25"/>
        <item x="30"/>
        <item x="5"/>
        <item x="26"/>
        <item x="39"/>
        <item x="23"/>
        <item x="34"/>
        <item x="38"/>
        <item x="31"/>
        <item x="13"/>
        <item x="2"/>
        <item x="4"/>
        <item x="11"/>
        <item x="19"/>
        <item x="0"/>
        <item x="18"/>
        <item x="1"/>
        <item x="22"/>
        <item x="28"/>
        <item x="20"/>
        <item x="33"/>
        <item x="29"/>
        <item x="16"/>
        <item x="40"/>
        <item x="15"/>
        <item x="6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m="1" x="108"/>
        <item m="1" x="110"/>
        <item m="1" x="109"/>
        <item x="10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axis="axisCol" compact="0" outline="0" subtotalTop="0" showAll="0" includeNewItemsInFilter="1">
      <items count="17">
        <item x="0"/>
        <item x="1"/>
        <item x="2"/>
        <item x="3"/>
        <item x="5"/>
        <item x="6"/>
        <item x="7"/>
        <item x="4"/>
        <item x="8"/>
        <item x="9"/>
        <item x="10"/>
        <item x="11"/>
        <item x="12"/>
        <item x="13"/>
        <item m="1" x="15"/>
        <item x="14"/>
        <item t="default"/>
      </items>
    </pivotField>
  </pivotFields>
  <rowFields count="1">
    <field x="3"/>
  </rowFields>
  <rowItems count="43">
    <i>
      <x v="42"/>
    </i>
    <i>
      <x v="3"/>
    </i>
    <i>
      <x v="29"/>
    </i>
    <i>
      <x v="43"/>
    </i>
    <i>
      <x v="32"/>
    </i>
    <i>
      <x v="60"/>
    </i>
    <i>
      <x v="38"/>
    </i>
    <i>
      <x v="20"/>
    </i>
    <i>
      <x v="46"/>
    </i>
    <i>
      <x v="80"/>
    </i>
    <i>
      <x v="62"/>
    </i>
    <i>
      <x v="9"/>
    </i>
    <i>
      <x v="19"/>
    </i>
    <i>
      <x v="12"/>
    </i>
    <i>
      <x v="94"/>
    </i>
    <i>
      <x v="13"/>
    </i>
    <i>
      <x v="11"/>
    </i>
    <i>
      <x v="47"/>
    </i>
    <i>
      <x v="77"/>
    </i>
    <i>
      <x v="24"/>
    </i>
    <i>
      <x v="30"/>
    </i>
    <i>
      <x v="61"/>
    </i>
    <i>
      <x v="92"/>
    </i>
    <i>
      <x v="81"/>
    </i>
    <i>
      <x v="34"/>
    </i>
    <i>
      <x v="40"/>
    </i>
    <i>
      <x v="31"/>
    </i>
    <i>
      <x v="6"/>
    </i>
    <i>
      <x v="93"/>
    </i>
    <i>
      <x v="28"/>
    </i>
    <i>
      <x v="57"/>
    </i>
    <i>
      <x v="78"/>
    </i>
    <i>
      <x v="76"/>
    </i>
    <i>
      <x v="74"/>
    </i>
    <i>
      <x v="45"/>
    </i>
    <i>
      <x v="64"/>
    </i>
    <i>
      <x/>
    </i>
    <i>
      <x v="110"/>
    </i>
    <i>
      <x v="103"/>
    </i>
    <i>
      <x v="49"/>
    </i>
    <i>
      <x v="27"/>
    </i>
    <i>
      <x v="51"/>
    </i>
    <i>
      <x v="58"/>
    </i>
  </rowItems>
  <colFields count="1">
    <field x="9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 t="grand">
      <x/>
    </i>
  </colItems>
  <pageFields count="1">
    <pageField fld="4" item="1" hier="0"/>
  </pageFields>
  <dataFields count="1">
    <dataField name="Sum of Points" fld="8" baseField="0" baseItem="0"/>
  </dataFields>
  <formats count="6">
    <format dxfId="117">
      <pivotArea type="all" dataOnly="0" outline="0" fieldPosition="0"/>
    </format>
    <format dxfId="116">
      <pivotArea type="all" dataOnly="0" outline="0" fieldPosition="0"/>
    </format>
    <format dxfId="115">
      <pivotArea field="3" type="button" dataOnly="0" labelOnly="1" outline="0" axis="axisRow" fieldPosition="0"/>
    </format>
    <format dxfId="114">
      <pivotArea dataOnly="0" labelOnly="1" outline="0" fieldPosition="0">
        <references count="1">
          <reference field="9" count="0"/>
        </references>
      </pivotArea>
    </format>
    <format dxfId="113">
      <pivotArea dataOnly="0" labelOnly="1" grandCol="1" outline="0" fieldPosition="0"/>
    </format>
    <format dxfId="112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0" dataOnRows="1" applyNumberFormats="0" applyBorderFormats="0" applyFontFormats="0" applyPatternFormats="0" applyAlignmentFormats="0" applyWidthHeightFormats="1" dataCaption="Data" updatedVersion="3" showMemberPropertyTips="0" useAutoFormatting="1" rowGrandTotals="0" itemPrintTitles="1" createdVersion="1" indent="0" compact="0" compactData="0" gridDropZones="1">
  <location ref="A51:Q117" firstHeaderRow="1" firstDataRow="2" firstDataCol="1" rowPageCount="1" colPageCount="1"/>
  <pivotFields count="10">
    <pivotField compact="0" outline="0" subtotalTop="0" showAll="0" includeNewItemsInFilter="1"/>
    <pivotField compact="0" numFmtId="21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112">
        <item x="10"/>
        <item x="27"/>
        <item x="8"/>
        <item x="12"/>
        <item x="37"/>
        <item x="43"/>
        <item x="7"/>
        <item x="42"/>
        <item x="9"/>
        <item x="14"/>
        <item x="41"/>
        <item x="36"/>
        <item x="3"/>
        <item x="17"/>
        <item x="21"/>
        <item x="32"/>
        <item x="24"/>
        <item x="35"/>
        <item x="25"/>
        <item x="30"/>
        <item x="5"/>
        <item x="26"/>
        <item x="39"/>
        <item x="23"/>
        <item x="34"/>
        <item x="38"/>
        <item x="31"/>
        <item x="13"/>
        <item x="2"/>
        <item x="4"/>
        <item x="11"/>
        <item x="19"/>
        <item x="0"/>
        <item x="18"/>
        <item x="1"/>
        <item x="22"/>
        <item x="28"/>
        <item x="20"/>
        <item x="33"/>
        <item x="29"/>
        <item x="16"/>
        <item x="40"/>
        <item x="15"/>
        <item x="6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m="1" x="108"/>
        <item m="1" x="110"/>
        <item m="1" x="109"/>
        <item x="10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axis="axisCol" compact="0" outline="0" subtotalTop="0" showAll="0" includeNewItemsInFilter="1">
      <items count="17">
        <item x="0"/>
        <item x="1"/>
        <item x="2"/>
        <item x="3"/>
        <item x="5"/>
        <item x="6"/>
        <item x="7"/>
        <item x="4"/>
        <item x="8"/>
        <item x="9"/>
        <item x="10"/>
        <item x="11"/>
        <item x="12"/>
        <item x="13"/>
        <item m="1" x="15"/>
        <item x="14"/>
        <item t="default"/>
      </items>
    </pivotField>
  </pivotFields>
  <rowFields count="1">
    <field x="3"/>
  </rowFields>
  <rowItems count="65">
    <i>
      <x v="33"/>
    </i>
    <i>
      <x v="75"/>
    </i>
    <i>
      <x v="14"/>
    </i>
    <i>
      <x v="25"/>
    </i>
    <i>
      <x v="1"/>
    </i>
    <i>
      <x v="44"/>
    </i>
    <i>
      <x v="2"/>
    </i>
    <i>
      <x v="15"/>
    </i>
    <i>
      <x v="16"/>
    </i>
    <i>
      <x v="84"/>
    </i>
    <i>
      <x v="26"/>
    </i>
    <i>
      <x v="21"/>
    </i>
    <i>
      <x v="4"/>
    </i>
    <i>
      <x v="37"/>
    </i>
    <i>
      <x v="73"/>
    </i>
    <i>
      <x v="7"/>
    </i>
    <i>
      <x v="88"/>
    </i>
    <i>
      <x v="66"/>
    </i>
    <i>
      <x v="36"/>
    </i>
    <i>
      <x v="48"/>
    </i>
    <i>
      <x v="95"/>
    </i>
    <i>
      <x v="18"/>
    </i>
    <i>
      <x v="10"/>
    </i>
    <i>
      <x v="54"/>
    </i>
    <i>
      <x v="39"/>
    </i>
    <i>
      <x v="98"/>
    </i>
    <i>
      <x v="52"/>
    </i>
    <i>
      <x v="35"/>
    </i>
    <i>
      <x v="83"/>
    </i>
    <i>
      <x v="79"/>
    </i>
    <i>
      <x v="8"/>
    </i>
    <i>
      <x v="85"/>
    </i>
    <i>
      <x v="72"/>
    </i>
    <i>
      <x v="96"/>
    </i>
    <i>
      <x v="22"/>
    </i>
    <i>
      <x v="55"/>
    </i>
    <i>
      <x v="87"/>
    </i>
    <i>
      <x v="70"/>
    </i>
    <i>
      <x v="86"/>
    </i>
    <i>
      <x v="17"/>
    </i>
    <i>
      <x v="63"/>
    </i>
    <i>
      <x v="104"/>
    </i>
    <i>
      <x v="90"/>
    </i>
    <i>
      <x v="82"/>
    </i>
    <i>
      <x v="97"/>
    </i>
    <i>
      <x v="50"/>
    </i>
    <i>
      <x v="59"/>
    </i>
    <i>
      <x v="23"/>
    </i>
    <i>
      <x v="41"/>
    </i>
    <i>
      <x v="65"/>
    </i>
    <i>
      <x v="91"/>
    </i>
    <i>
      <x v="5"/>
    </i>
    <i>
      <x v="105"/>
    </i>
    <i>
      <x v="53"/>
    </i>
    <i>
      <x v="67"/>
    </i>
    <i>
      <x v="106"/>
    </i>
    <i>
      <x v="68"/>
    </i>
    <i>
      <x v="56"/>
    </i>
    <i>
      <x v="69"/>
    </i>
    <i>
      <x v="71"/>
    </i>
    <i>
      <x v="89"/>
    </i>
    <i>
      <x v="99"/>
    </i>
    <i>
      <x v="100"/>
    </i>
    <i>
      <x v="101"/>
    </i>
    <i>
      <x v="102"/>
    </i>
  </rowItems>
  <colFields count="1">
    <field x="9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 t="grand">
      <x/>
    </i>
  </colItems>
  <pageFields count="1">
    <pageField fld="4" item="0" hier="0"/>
  </pageFields>
  <dataFields count="1">
    <dataField name="Sum of Points" fld="8" baseField="0" baseItem="0"/>
  </dataFields>
  <formats count="1">
    <format dxfId="118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99E60B-3807-4502-98EE-35F3FC81DBF0}" name="Table54" displayName="Table54" ref="B2:X55" totalsRowShown="0" headerRowDxfId="111" dataDxfId="110" headerRowBorderDxfId="109" headerRowCellStyle="Hyperlink">
  <autoFilter ref="B2:X55" xr:uid="{AC08576C-F84F-4AA9-89C2-012B2FB57EB6}"/>
  <tableColumns count="23">
    <tableColumn id="1" xr3:uid="{96A95BE3-8BE3-416D-A7D3-407B8FA05202}" name="Full Name" dataDxfId="108"/>
    <tableColumn id="2" xr3:uid="{710D4995-18DA-4AE8-B226-AEE9524E7C8F}" name="Position" dataDxfId="107"/>
    <tableColumn id="3" xr3:uid="{FD221C64-EF01-4A89-B12D-AFC2479CA429}" name="Total races" dataDxfId="106"/>
    <tableColumn id="4" xr3:uid="{42F528A5-3410-47C7-B9CF-93A899D7BCB3}" name="Subtotal" dataDxfId="105"/>
    <tableColumn id="5" xr3:uid="{D5669266-A0A3-44C3-ADFE-17461859157C}" name="Derby 5k" dataDxfId="104"/>
    <tableColumn id="6" xr3:uid="{BA32F669-8347-4727-A007-C164313FC13C}" name="Bosworth XC" dataDxfId="103"/>
    <tableColumn id="7" xr3:uid="{67DC3F9C-EB46-42F7-BE98-560F0A3D5CB8}" name="Kibworth 6" dataDxfId="102"/>
    <tableColumn id="8" xr3:uid="{FDE9DFA7-A794-4D40-8B59-C2B0BC61474D}" name="Ivanhoe 20" dataDxfId="101"/>
    <tableColumn id="9" xr3:uid="{C9D5CB27-8739-4CF7-AEF7-F0DCBC2A0487}" name="Run In Forest" dataDxfId="100"/>
    <tableColumn id="10" xr3:uid="{59E87C1A-A2A8-425F-ABE8-F44F988E2633}" name="Uttoxeter HM" dataDxfId="99"/>
    <tableColumn id="11" xr3:uid="{56D5466F-10E9-4A6D-8B46-4B157C31FD22}" name="Bosworth HM" dataDxfId="98"/>
    <tableColumn id="12" xr3:uid="{64BC9A56-F16C-46B3-9580-FD04484C02D2}" name="West End 8" dataDxfId="97"/>
    <tableColumn id="13" xr3:uid="{D19E0259-CD7A-4442-9F5A-9260BE4B5DEE}" name="Swithland 6" dataDxfId="96"/>
    <tableColumn id="14" xr3:uid="{4BD726E5-A3FB-4DF9-B071-DD9B6371BC49}" name="Washlands Relays" dataDxfId="95"/>
    <tableColumn id="15" xr3:uid="{ABAF89C4-81B0-4BFF-80D7-9680DCE67CA9}" name="Desford 5" dataDxfId="94"/>
    <tableColumn id="16" xr3:uid="{0B55C877-62A9-41BC-A03A-33869395E5B1}" name="Worthington 6" dataDxfId="93"/>
    <tableColumn id="17" xr3:uid="{5EB56B9B-A6DE-433B-A8A6-B6AAC99293E0}" name="Joy Cann 5" dataDxfId="92"/>
    <tableColumn id="18" xr3:uid="{DF97A87B-17F2-4D79-9979-D6F0A8A4B9C8}" name="Burton 10k" dataDxfId="91"/>
    <tableColumn id="19" xr3:uid="{C4CD45F6-F7DE-4531-9E04-90BAAD5D6D44}" name="Rotherby 8" dataDxfId="90"/>
    <tableColumn id="20" xr3:uid="{D29227AA-AA5A-4657-A232-E10635B03681}" name="Lichfield 10k" dataDxfId="89"/>
    <tableColumn id="21" xr3:uid="{774230AC-B6FB-4F3D-BACB-9FD44E44AEB6}" name="Adrian Smith" dataDxfId="88"/>
    <tableColumn id="22" xr3:uid="{72DAADBA-4E07-4902-BD88-6AA54914A0D0}" name="Tamworth 5" dataDxfId="87"/>
    <tableColumn id="23" xr3:uid="{DFCB664B-3112-444F-BB45-A6AE1342BC55}" name="Ravenstone XC" dataDxfId="8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4B9B25-33DC-4DC2-9286-484AED46C01C}" name="Table65" displayName="Table65" ref="B59:X111" totalsRowShown="0" headerRowDxfId="85" dataDxfId="84" headerRowBorderDxfId="83" headerRowCellStyle="Hyperlink">
  <autoFilter ref="B59:X111" xr:uid="{81863479-B14F-49D9-9070-AC5248F24B94}"/>
  <tableColumns count="23">
    <tableColumn id="1" xr3:uid="{0A434B6F-CFDD-473A-82CA-1658AD88527D}" name="Full Name" dataDxfId="82"/>
    <tableColumn id="2" xr3:uid="{AFE553A6-86A4-446C-9CDB-FCF37B6FF670}" name="Position" dataDxfId="81"/>
    <tableColumn id="3" xr3:uid="{E59F5C4B-D3AB-45C5-8ABA-87A6C45232B8}" name="Total races" dataDxfId="80"/>
    <tableColumn id="4" xr3:uid="{90A668B0-6B16-4DA2-AF6A-9D59A4A7B368}" name="Subtotal" dataDxfId="79"/>
    <tableColumn id="5" xr3:uid="{E7C61B90-41AA-4125-860C-F2760D7960CD}" name="Derby 5k" dataDxfId="78"/>
    <tableColumn id="6" xr3:uid="{549C2C6D-9289-4FF4-B933-E5FCBBF9C32E}" name="Bosworth XC" dataDxfId="77"/>
    <tableColumn id="7" xr3:uid="{D6636029-EEDF-4484-AF14-3915CCE0B393}" name="Kibworth 6" dataDxfId="76"/>
    <tableColumn id="8" xr3:uid="{890A6EE4-38F0-43CB-A2AD-A800D7B68021}" name="Ivanhoe 20" dataDxfId="75"/>
    <tableColumn id="9" xr3:uid="{F1546591-B3DB-4A74-A08E-2D8286D345A3}" name="Run In Forest" dataDxfId="74"/>
    <tableColumn id="10" xr3:uid="{721DDD77-F3A3-4162-87F9-2C47D60C4FAE}" name="Uttoxeter HM" dataDxfId="73"/>
    <tableColumn id="11" xr3:uid="{1BCA8577-6C5A-4C72-AF14-475CDA3C13A4}" name="Bosworth HM" dataDxfId="72"/>
    <tableColumn id="12" xr3:uid="{787F08C2-6B12-4ACB-80F3-75A0AF3228B8}" name="West End 8" dataDxfId="71"/>
    <tableColumn id="13" xr3:uid="{3AF1C214-512A-4A18-8D98-353669A31FD2}" name="Swithland 6" dataDxfId="70"/>
    <tableColumn id="14" xr3:uid="{342B75E8-7A5B-4987-861A-B7C44585036C}" name="Washlands Relays" dataDxfId="69"/>
    <tableColumn id="15" xr3:uid="{2E0F48B8-586C-4ACF-9E11-29FE64EACC14}" name="Desford 5" dataDxfId="68"/>
    <tableColumn id="16" xr3:uid="{E3B2025B-7EF7-4ED5-B558-9E0B9C21B88F}" name="Worthington 6" dataDxfId="67"/>
    <tableColumn id="17" xr3:uid="{17F359ED-106E-4B65-A2B8-A6282AF05EC6}" name="Joy Cann 5" dataDxfId="66"/>
    <tableColumn id="18" xr3:uid="{4FCD6962-FBDB-4261-9008-45C43E0939EE}" name="Burton 10k" dataDxfId="65"/>
    <tableColumn id="19" xr3:uid="{FF679CFD-1ED8-499B-8B5A-0A231C7E307E}" name="Rotherby 8" dataDxfId="64"/>
    <tableColumn id="20" xr3:uid="{70C0D046-8213-4DC0-97A3-6DDD7ECE0282}" name="Lichfield 10k" dataDxfId="63"/>
    <tableColumn id="21" xr3:uid="{B172030F-CEE9-473B-96FE-F2F58334BEE6}" name="Adrian Smith" dataDxfId="62"/>
    <tableColumn id="22" xr3:uid="{86B80A01-0C38-4B3A-8203-64BB16B48A8B}" name="Tamworth 5" dataDxfId="61"/>
    <tableColumn id="23" xr3:uid="{84FB9095-DCB6-4D10-9273-2E35904FB5AB}" name="Ravenstone XC" dataDxfId="6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83FE320-6446-4D3F-AD0A-878D6CBF6DC9}" name="Table69" displayName="Table69" ref="B76:AB124" totalsRowShown="0" headerRowDxfId="33" dataDxfId="32" headerRowBorderDxfId="31" headerRowCellStyle="Hyperlink">
  <autoFilter ref="B76:AB124" xr:uid="{81863479-B14F-49D9-9070-AC5248F24B94}"/>
  <tableColumns count="27">
    <tableColumn id="1" xr3:uid="{D563646C-B606-4000-86D1-580E9518353E}" name="Full Name" dataDxfId="30"/>
    <tableColumn id="2" xr3:uid="{03AEE913-BBA4-4B73-8442-FD354F4811F5}" name="Position" dataDxfId="29"/>
    <tableColumn id="3" xr3:uid="{DB95C5A6-5753-4641-B39D-43F0DBE02726}" name="Total races" dataDxfId="28"/>
    <tableColumn id="4" xr3:uid="{BB281FBD-F9C4-47AE-A87F-EFD9107265F2}" name="Subtotal" dataDxfId="27"/>
    <tableColumn id="5" xr3:uid="{48859F75-863A-455B-A2D6-A5A26A4DFEF8}" name="Derby 5k" dataDxfId="26"/>
    <tableColumn id="6" xr3:uid="{85B1D638-412D-4C38-AEEF-CEA030614792}" name="Grace Dieu XC" dataDxfId="25"/>
    <tableColumn id="7" xr3:uid="{AC4A1DB3-BEC9-41DE-BCCB-768031B6DD06}" name="Bosworth XC" dataDxfId="24"/>
    <tableColumn id="8" xr3:uid="{42511EC6-6C51-4E44-BE11-0A685F4513C9}" name="Kibworth 6" dataDxfId="23"/>
    <tableColumn id="9" xr3:uid="{A7DCAE46-6F63-4859-A536-9A19A8CEC934}" name="Ivanhoe 20" dataDxfId="22"/>
    <tableColumn id="10" xr3:uid="{239F408B-2655-440D-AB9C-1092460589B1}" name="Run In Forest" dataDxfId="21"/>
    <tableColumn id="11" xr3:uid="{FD657CBB-16B3-4A42-8A31-F0DCC7E0ADBA}" name="Stilton 7" dataDxfId="20"/>
    <tableColumn id="12" xr3:uid="{A954FC21-28CA-4142-9DD6-D4A1C4CAECC1}" name="Uttoxeter HM" dataDxfId="19"/>
    <tableColumn id="13" xr3:uid="{2B202DB4-427B-4471-B0B7-B801DA891272}" name="Bosworth HM" dataDxfId="18"/>
    <tableColumn id="14" xr3:uid="{636BA2FC-2691-464B-BE24-8354F1C6C0AD}" name="West End 8" dataDxfId="17"/>
    <tableColumn id="15" xr3:uid="{95E5DA15-91FC-4D8E-AB2C-AC698CF2BFB5}" name="Swithland 6" dataDxfId="16"/>
    <tableColumn id="16" xr3:uid="{5A6A0A11-52AE-4452-8E25-A46CF3E0FD43}" name="Washlands Relays" dataDxfId="15"/>
    <tableColumn id="17" xr3:uid="{9B4C5A01-0230-4C90-9C19-A79F5A5A456B}" name="Tara Kinder 10k" dataDxfId="14"/>
    <tableColumn id="18" xr3:uid="{9A91AA54-1879-44CD-85C9-D71DEEBD9971}" name="Worthington 6" dataDxfId="13"/>
    <tableColumn id="19" xr3:uid="{1804EB63-CEAE-4144-A3E2-66DE7666245C}" name="Joy Cann 5" dataDxfId="12"/>
    <tableColumn id="20" xr3:uid="{BD11A5C0-7A9B-4C14-9D42-DE7D7536A655}" name="Burton 10k" dataDxfId="11"/>
    <tableColumn id="21" xr3:uid="{8FA2330C-AE20-49AA-BE49-3FE1E02AC9E2}" name="Rotherby 8" dataDxfId="10"/>
    <tableColumn id="22" xr3:uid="{C94D7E91-8E11-4917-9F84-263D6DC235B3}" name="Lichfield 10k" dataDxfId="9"/>
    <tableColumn id="23" xr3:uid="{05A9F9F1-DEB1-4A02-ADD5-CFEF1CD4B3E0}" name="Adrian Smith" dataDxfId="8"/>
    <tableColumn id="24" xr3:uid="{7BBF63AD-D8FA-457F-9817-624778966846}" name="Tamworth 5" dataDxfId="7"/>
    <tableColumn id="25" xr3:uid="{D105F589-A266-4543-AC85-F31771A400AD}" name="Bagworth XC" dataDxfId="6"/>
    <tableColumn id="26" xr3:uid="{F48A9E0F-9A5F-43BB-B577-4B64CD459890}" name="Markfield 10k" dataDxfId="5"/>
    <tableColumn id="27" xr3:uid="{F52EF796-88C9-463B-AE5F-078E3C7E1C7D}" name="Shepshed 7" dataDxfId="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9B2998F-7419-49F3-AF72-5EE20E19CAB6}" name="Table58" displayName="Table58" ref="B2:AB61" totalsRowShown="0" headerRowDxfId="59" dataDxfId="58" headerRowBorderDxfId="57" headerRowCellStyle="Hyperlink">
  <autoFilter ref="B2:AB61" xr:uid="{AC08576C-F84F-4AA9-89C2-012B2FB57EB6}"/>
  <tableColumns count="27">
    <tableColumn id="1" xr3:uid="{7D2B216A-99A6-40FE-8C89-3223928241D6}" name="Full Name" dataDxfId="56"/>
    <tableColumn id="2" xr3:uid="{1B0AA19A-F3E8-44E3-85F9-C18210919537}" name="Position" dataDxfId="55"/>
    <tableColumn id="3" xr3:uid="{E405C4EF-42FD-4963-96E7-8E3E5C7B2573}" name="Total races" dataDxfId="54"/>
    <tableColumn id="4" xr3:uid="{EF2CE00F-BDBF-4AAF-825B-8E21114B1E09}" name="Subtotal" dataDxfId="53"/>
    <tableColumn id="5" xr3:uid="{E9AA1DA3-CF07-49AD-8872-3D31C617DCC1}" name="Derby 5k" dataDxfId="52"/>
    <tableColumn id="6" xr3:uid="{47FEFA6C-51C5-4384-9E3E-59859CBD28F1}" name="Grace Dieu XC" dataDxfId="51"/>
    <tableColumn id="7" xr3:uid="{EFD81563-925C-41D0-BFBD-397D3A54F02A}" name="Bosworth XC" dataDxfId="50"/>
    <tableColumn id="8" xr3:uid="{325BA3AC-AD90-4A7C-8D8B-C882688FA54B}" name="Kibworth 6" dataDxfId="49"/>
    <tableColumn id="9" xr3:uid="{D95E5CC0-36B7-430F-8A76-170341A78790}" name="Ivanhoe 20" dataDxfId="48"/>
    <tableColumn id="10" xr3:uid="{167C76A1-0A29-42E0-8F84-7DE677AEE6F1}" name="Run In Forest" dataDxfId="47"/>
    <tableColumn id="11" xr3:uid="{242602E4-1081-4C8E-9429-6190A3E263C9}" name="Stilton 7" dataDxfId="46"/>
    <tableColumn id="12" xr3:uid="{2C81DAC6-99C1-4115-8EA8-40C71070DA61}" name="Uttoxeter HM" dataDxfId="45"/>
    <tableColumn id="13" xr3:uid="{1EE91998-6BFF-4899-AB03-81A16612D499}" name="Bosworth HM" dataDxfId="44"/>
    <tableColumn id="14" xr3:uid="{2F723F9A-034B-440F-9A3A-1B85B034C5F2}" name="West End 8" dataDxfId="43"/>
    <tableColumn id="15" xr3:uid="{69F80981-A5F1-4646-BD87-D1977D4B3836}" name="Swithland 6" dataDxfId="42"/>
    <tableColumn id="16" xr3:uid="{96ECE603-38E6-4B1C-8DA0-E83F41359432}" name="Washlands Relays" dataDxfId="41"/>
    <tableColumn id="17" xr3:uid="{907C1AC1-128D-4118-B32B-72DE0735D9AB}" name="Tara Kinder 10K" dataDxfId="40"/>
    <tableColumn id="18" xr3:uid="{21450590-B909-4F33-8C35-7FA27B387729}" name="Worthington 6" dataDxfId="39"/>
    <tableColumn id="19" xr3:uid="{6FCB6E40-1DBE-407F-9AC8-27E37A925D87}" name="Joy Cann 5" dataDxfId="38"/>
    <tableColumn id="20" xr3:uid="{4E4DEF58-3EF0-41F5-99CF-36C2F7CE0C32}" name="Burton 10k" dataDxfId="37"/>
    <tableColumn id="21" xr3:uid="{D9C14F41-9F0C-485C-8174-6CC170442D3B}" name="Rotherby 8" dataDxfId="36"/>
    <tableColumn id="22" xr3:uid="{DCAB7E7A-41FA-4776-91B8-81A5D1FD6429}" name="Lichfield 10k" dataDxfId="35"/>
    <tableColumn id="23" xr3:uid="{E38D0ABB-EE55-480F-BEF6-591C48E24957}" name="Adrian Smith" dataDxfId="34"/>
    <tableColumn id="24" xr3:uid="{1C357DFD-979D-4AE9-8BB8-18302BD0DD7C}" name="Tamworth 5" dataDxfId="3"/>
    <tableColumn id="25" xr3:uid="{6DD29EA0-5F17-4CFA-BFEA-3C2F9610FE3B}" name="Bagworth XC" dataDxfId="2"/>
    <tableColumn id="26" xr3:uid="{AEC72610-F48C-4A3F-BE08-667D3D5611AF}" name="Markfield 10k" dataDxfId="1"/>
    <tableColumn id="27" xr3:uid="{D97EFD0F-5B1B-46F7-987C-6156B7A3785E}" name="Shepshed 7" dataDxfId="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08576C-F84F-4AA9-89C2-012B2FB57EB6}" name="Table5" displayName="Table5" ref="B2:X55" totalsRowShown="0" headerRowDxfId="305" dataDxfId="303" headerRowBorderDxfId="304" headerRowCellStyle="Hyperlink">
  <autoFilter ref="B2:X55" xr:uid="{AC08576C-F84F-4AA9-89C2-012B2FB57EB6}"/>
  <tableColumns count="23">
    <tableColumn id="1" xr3:uid="{8DE72225-41CA-4882-8D3A-A223B55B67EB}" name="Full Name" dataDxfId="302"/>
    <tableColumn id="2" xr3:uid="{458B0BBA-9078-430E-8926-94899BD4679C}" name="Position" dataDxfId="301"/>
    <tableColumn id="3" xr3:uid="{8F527D13-AAEB-404D-B283-BA34A5967853}" name="Total races" dataDxfId="300"/>
    <tableColumn id="4" xr3:uid="{14DB1977-28C8-495F-87CB-C25D891C9736}" name="Subtotal" dataDxfId="299"/>
    <tableColumn id="5" xr3:uid="{1B456D03-A6A9-4495-8A72-EED872634290}" name="Derby 5k" dataDxfId="298"/>
    <tableColumn id="6" xr3:uid="{19B1012A-EA7F-4C1F-85F9-6A8A671F53AC}" name="Bosworth XC" dataDxfId="297"/>
    <tableColumn id="7" xr3:uid="{3012A39F-CD8E-4ABC-8970-7520672DF044}" name="Kibworth 6" dataDxfId="296"/>
    <tableColumn id="8" xr3:uid="{4ADD1B9E-1B1D-43DF-9458-5C5F4BDA6465}" name="Ivanhoe 20" dataDxfId="295"/>
    <tableColumn id="9" xr3:uid="{6BE3A134-A44F-4312-BD8D-EF4534D77089}" name="Run In Forest" dataDxfId="294"/>
    <tableColumn id="10" xr3:uid="{D605219B-C8FE-4103-83F4-DCA36D31913F}" name="Uttoxeter HM" dataDxfId="293"/>
    <tableColumn id="11" xr3:uid="{C29FF05F-EC08-4AF6-8FAF-DCB9854C34A8}" name="Bosworth HM" dataDxfId="292"/>
    <tableColumn id="12" xr3:uid="{C8271AD8-5808-494A-978B-C49BE8C8656D}" name="West End 8" dataDxfId="291"/>
    <tableColumn id="13" xr3:uid="{FC2BACC6-EE12-4D83-ABB6-191924DEA99E}" name="Swithland 6" dataDxfId="290"/>
    <tableColumn id="14" xr3:uid="{518A6361-4AA5-443D-9DAB-B0F306022C0F}" name="Washlands Relays" dataDxfId="289"/>
    <tableColumn id="15" xr3:uid="{E3B42E7D-BD1C-4980-A5B2-649D08DEC0B7}" name="Desford 5" dataDxfId="288"/>
    <tableColumn id="16" xr3:uid="{C88516DC-3A0B-4730-B03E-65E82F2DC857}" name="Worthington 6" dataDxfId="287"/>
    <tableColumn id="17" xr3:uid="{C74D8742-6C81-426C-84ED-91E19C39D172}" name="Joy Cann 5" dataDxfId="286"/>
    <tableColumn id="18" xr3:uid="{DC2E82C3-0034-4AD9-B46E-A41FA0C9FABF}" name="Burton 10k" dataDxfId="285"/>
    <tableColumn id="19" xr3:uid="{3BC22EE4-12B3-4D6F-B2F9-DB42E97CDABE}" name="Rotherby 8" dataDxfId="284"/>
    <tableColumn id="20" xr3:uid="{E309A070-76C8-4C57-BDC6-9DE2418BDEA9}" name="Lichfield 10k" dataDxfId="283"/>
    <tableColumn id="21" xr3:uid="{A093EFC4-5117-4F25-8E6F-B28DBF7A9391}" name="Adrian Smith" dataDxfId="282"/>
    <tableColumn id="22" xr3:uid="{560D034D-C3AB-4150-9EE1-780EC9513C1E}" name="Tamworth 5" dataDxfId="281"/>
    <tableColumn id="23" xr3:uid="{79B15F7E-4B94-47E5-8BFE-3B3C3DD1AFE0}" name="Ravenstone XC" dataDxfId="28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1863479-B14F-49D9-9070-AC5248F24B94}" name="Table6" displayName="Table6" ref="B59:X111" totalsRowShown="0" headerRowDxfId="279" dataDxfId="277" headerRowBorderDxfId="278" headerRowCellStyle="Hyperlink">
  <autoFilter ref="B59:X111" xr:uid="{81863479-B14F-49D9-9070-AC5248F24B94}"/>
  <tableColumns count="23">
    <tableColumn id="1" xr3:uid="{50E8C3B0-0065-49D2-AA66-390DE290C8EB}" name="Full Name" dataDxfId="276"/>
    <tableColumn id="2" xr3:uid="{EFD8ED4D-2694-4A68-8FBE-361658C8D6B9}" name="Position" dataDxfId="275"/>
    <tableColumn id="3" xr3:uid="{FA72A5F7-5E3B-4713-B19B-531E5F0EBA5C}" name="Total races" dataDxfId="274"/>
    <tableColumn id="4" xr3:uid="{12BF7527-5CEB-4B08-956F-9CABE7399481}" name="Subtotal" dataDxfId="273"/>
    <tableColumn id="5" xr3:uid="{32A1073A-A4AE-49FC-9608-2FD700B677BC}" name="Derby 5k" dataDxfId="272"/>
    <tableColumn id="6" xr3:uid="{7E62D261-E876-4330-9506-D7B64B5B453B}" name="Bosworth XC" dataDxfId="271"/>
    <tableColumn id="7" xr3:uid="{5EC57CDE-2158-4D2C-B8F9-0160A7F8FE1B}" name="Kibworth 6" dataDxfId="270"/>
    <tableColumn id="8" xr3:uid="{87390B0A-02F2-46D7-A43F-3B64845F1DDC}" name="Ivanhoe 20" dataDxfId="269"/>
    <tableColumn id="9" xr3:uid="{6E51BAB7-8E5F-4A7D-9260-4E7EF116C2AA}" name="Run In Forest" dataDxfId="268"/>
    <tableColumn id="10" xr3:uid="{B1766BD2-57BD-4436-965E-A038830C5798}" name="Uttoxeter HM" dataDxfId="267"/>
    <tableColumn id="11" xr3:uid="{C3301DFD-2149-4D16-A094-D2EF9EC0A990}" name="Bosworth HM" dataDxfId="266"/>
    <tableColumn id="12" xr3:uid="{DFFED3F8-B1CD-4045-B73F-401CE654F87C}" name="West End 8" dataDxfId="265"/>
    <tableColumn id="13" xr3:uid="{530AA6DA-802A-4117-9D85-8C5A4ED1321F}" name="Swithland 6" dataDxfId="264"/>
    <tableColumn id="14" xr3:uid="{30C432A3-7134-47D9-8F21-02D2ACACC4C8}" name="Washlands Relays" dataDxfId="263"/>
    <tableColumn id="15" xr3:uid="{CEC5FEA8-0C4E-4C3E-9746-3FA61C464D2D}" name="Desford 5" dataDxfId="262"/>
    <tableColumn id="16" xr3:uid="{4BC439B6-07B2-4CC3-9F0C-528C895A5CE5}" name="Worthington 6" dataDxfId="261"/>
    <tableColumn id="17" xr3:uid="{7A79DEE0-76F2-4197-8EBE-4604040AD396}" name="Joy Cann 5" dataDxfId="260"/>
    <tableColumn id="18" xr3:uid="{C6056D36-B2B3-4B7A-A882-9DA3B8D2E79C}" name="Burton 10k" dataDxfId="259"/>
    <tableColumn id="19" xr3:uid="{C23BEB83-7005-40CB-9D4A-982CE7E8C38F}" name="Rotherby 8" dataDxfId="258"/>
    <tableColumn id="20" xr3:uid="{8C795BB3-D19E-4099-A545-D9A62D54AB5F}" name="Lichfield 10k" dataDxfId="257"/>
    <tableColumn id="21" xr3:uid="{1D5E085E-C91A-4DE5-98B8-302E2EB7C754}" name="Adrian Smith" dataDxfId="256"/>
    <tableColumn id="22" xr3:uid="{8E77BD6A-8658-4F0C-8213-71969C4E44D0}" name="Tamworth 5" dataDxfId="255"/>
    <tableColumn id="23" xr3:uid="{389D6474-2123-4A4B-8B78-0C695E06205A}" name="Ravenstone XC" dataDxfId="25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184CB6-2A76-40CC-9A03-8A6A45C51D1A}" name="Table2" displayName="Table2" ref="B2:X49" totalsRowShown="0" headerRowDxfId="253" dataDxfId="251" headerRowBorderDxfId="252" tableBorderDxfId="250">
  <autoFilter ref="B2:X49" xr:uid="{3E184CB6-2A76-40CC-9A03-8A6A45C51D1A}"/>
  <sortState xmlns:xlrd2="http://schemas.microsoft.com/office/spreadsheetml/2017/richdata2" ref="B3:X49">
    <sortCondition ref="C2:C49"/>
  </sortState>
  <tableColumns count="23">
    <tableColumn id="1" xr3:uid="{8CFECD8D-9A9E-4FD4-B73B-87CEA11F2FA3}" name="Full Name" dataDxfId="249"/>
    <tableColumn id="2" xr3:uid="{421C5E2B-0719-4D3A-9A57-F4726108DB0A}" name="Position" dataDxfId="248"/>
    <tableColumn id="3" xr3:uid="{59A601E6-45F7-4205-BD2D-4213C3512797}" name="Total races" dataDxfId="247"/>
    <tableColumn id="4" xr3:uid="{0EC9D0FD-9D32-4AD2-8FDB-B81ED2CA1153}" name="Subtotal" dataDxfId="246"/>
    <tableColumn id="5" xr3:uid="{CF3D7B63-7135-430C-954C-5FBB8D5A6F13}" name="Derby 5K" dataDxfId="245"/>
    <tableColumn id="6" xr3:uid="{46F830FB-E772-4343-9A7B-C2F5BDFCE516}" name="Ivanhoe 20" dataDxfId="244"/>
    <tableColumn id="7" xr3:uid="{CF6F7AE1-0748-41FB-862E-034E6471DFD8}" name="Run in the Forrest 5" dataDxfId="243"/>
    <tableColumn id="8" xr3:uid="{0BEA6915-EE37-431B-A15A-50C0AEAC3049}" name="Leicestershire 10K" dataDxfId="242"/>
    <tableColumn id="9" xr3:uid="{40B4BC1A-D380-4C6C-BAE2-B844443BF87F}" name="Uttoxeter HM" dataDxfId="241"/>
    <tableColumn id="10" xr3:uid="{535CDF9F-EEA7-412B-A83D-F6799F3D0447}" name="West End 8" dataDxfId="240"/>
    <tableColumn id="11" xr3:uid="{ACC97076-584D-41B8-BFF2-D8F0AEA94E95}" name="Swithland 6" dataDxfId="239"/>
    <tableColumn id="12" xr3:uid="{268F54E9-A10A-4E7C-815E-28193D7A0DDC}" name="Washlands Relays" dataDxfId="238"/>
    <tableColumn id="13" xr3:uid="{F9FCB9FB-F3AD-4630-B467-D6716A1F6072}" name="Worthington 6" dataDxfId="237"/>
    <tableColumn id="14" xr3:uid="{A8963B12-B48C-4342-90B5-95D2F48B4C89}" name="Tara Kinder 10k" dataDxfId="236"/>
    <tableColumn id="15" xr3:uid="{0DC36AF5-FBAB-4B8B-90AD-3C09F4E06AC2}" name="Joy Cann 5" dataDxfId="235"/>
    <tableColumn id="16" xr3:uid="{484BC252-8E63-4542-8E30-F5A358112D69}" name="Burton 10k" dataDxfId="234"/>
    <tableColumn id="17" xr3:uid="{B8EF49AA-44E6-49D3-8909-EC31B2C334DD}" name="Rotherby 8" dataDxfId="233"/>
    <tableColumn id="18" xr3:uid="{3BEE9725-E9D9-4433-BF98-81ACF7D56A16}" name="Tamworth 5" dataDxfId="232"/>
    <tableColumn id="19" xr3:uid="{05940D48-5234-469A-A429-104E184F153A}" name="Shepshed 7" dataDxfId="231"/>
    <tableColumn id="20" xr3:uid="{00D22D67-11DD-4687-B77E-5C25845B298C}" name="Derby 10M" dataDxfId="230"/>
    <tableColumn id="21" xr3:uid="{9536D096-451E-406B-9B51-03C455B146C4}" name="Ivanhoe 10M" dataDxfId="229"/>
    <tableColumn id="22" xr3:uid="{385AAE92-37BF-4C54-9268-6A409FF69DCE}" name="Adrian Smith" dataDxfId="228"/>
    <tableColumn id="23" xr3:uid="{B93F3D93-6B46-4632-9490-07EBB3C8C5A5}" name="Bagworth Heath XC" dataDxfId="227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F06925-FE4F-4AB9-A443-A10CAF8323FA}" name="Table222" displayName="Table222" ref="B53:X99" totalsRowShown="0" headerRowDxfId="226" dataDxfId="224" headerRowBorderDxfId="225" tableBorderDxfId="223">
  <autoFilter ref="B53:X99" xr:uid="{2FF06925-FE4F-4AB9-A443-A10CAF8323FA}"/>
  <sortState xmlns:xlrd2="http://schemas.microsoft.com/office/spreadsheetml/2017/richdata2" ref="B54:X99">
    <sortCondition ref="C2:C84"/>
  </sortState>
  <tableColumns count="23">
    <tableColumn id="1" xr3:uid="{AFFB5F4A-19F1-483F-B0EA-7D545DA08083}" name="Full Name" dataDxfId="222"/>
    <tableColumn id="2" xr3:uid="{E2BFAF5E-EE93-48F7-BAC2-3D0D76DB1EE4}" name="Position" dataDxfId="221"/>
    <tableColumn id="3" xr3:uid="{2432CDB9-8778-4F6E-9822-68C6B54EF161}" name="Total races" dataDxfId="220"/>
    <tableColumn id="4" xr3:uid="{A1014319-1329-4247-ACA5-6F0247114C35}" name="Subtotal" dataDxfId="219"/>
    <tableColumn id="5" xr3:uid="{35E8FF6D-567A-4A1C-B0CB-2BF531A71670}" name="Derby 5K" dataDxfId="218"/>
    <tableColumn id="6" xr3:uid="{CB2312BA-888C-418F-AD97-541A32D59600}" name="Ivanhoe 20" dataDxfId="217"/>
    <tableColumn id="7" xr3:uid="{175D6555-29FB-42AF-871A-D968014212A0}" name="Run in the Forrest 5" dataDxfId="216"/>
    <tableColumn id="8" xr3:uid="{4DD79660-5ABE-4918-8D10-F323752B3C06}" name="Leicestershire 10K" dataDxfId="215"/>
    <tableColumn id="9" xr3:uid="{97742FDC-481A-451D-8917-1FF62A61F562}" name="Uttoxeter HM" dataDxfId="214"/>
    <tableColumn id="10" xr3:uid="{4A368EC3-65FF-429E-A42D-814339FD358A}" name="West End 8" dataDxfId="213"/>
    <tableColumn id="11" xr3:uid="{881543C0-2A54-44BB-B410-4DEB008E991B}" name="Swithland 6" dataDxfId="212"/>
    <tableColumn id="12" xr3:uid="{F40BE06F-BBC8-4A14-8F30-9FB7BAE9CE6B}" name="Washlands Relays" dataDxfId="211"/>
    <tableColumn id="13" xr3:uid="{8BE683B4-D820-4B03-8C7D-89BC1C5B4BAB}" name="Worthington 6" dataDxfId="210"/>
    <tableColumn id="14" xr3:uid="{3A530857-82A8-4651-A0C1-92FDEC62A0A2}" name="Tara Kinder 10k" dataDxfId="209"/>
    <tableColumn id="15" xr3:uid="{94AEB89B-1C26-4CEA-BDC6-F59DD26AEAAC}" name="Joy Cann 5" dataDxfId="208"/>
    <tableColumn id="16" xr3:uid="{CA3BB87B-58F7-44F4-B000-B8AC8F48D6F6}" name="Burton 10k" dataDxfId="207"/>
    <tableColumn id="17" xr3:uid="{5E7F943C-142C-46B0-B114-B3AC6982464E}" name="Rotherby 8" dataDxfId="206"/>
    <tableColumn id="18" xr3:uid="{02977FE4-5604-4C68-82CB-DC71767A5186}" name="Tamworth 5" dataDxfId="205"/>
    <tableColumn id="19" xr3:uid="{BDF7E7C1-B1A7-455C-88C3-981579C6A1F5}" name="Shepshed 7" dataDxfId="204"/>
    <tableColumn id="20" xr3:uid="{64587E74-A70E-4BE7-A7ED-C4F3572341C0}" name="Derby 10M" dataDxfId="203"/>
    <tableColumn id="21" xr3:uid="{DB766524-748E-4924-95EC-269B2EE8B7B9}" name="Ivanhoe 10M" dataDxfId="202"/>
    <tableColumn id="22" xr3:uid="{3EA56111-BA32-48B4-8A3B-93D9384343C9}" name="Adrian Smith" dataDxfId="201"/>
    <tableColumn id="23" xr3:uid="{C9DE2F93-47F8-482D-9073-D51002958C96}" name="Bagworth Heath XC" dataDxfId="20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2B536-079E-4710-8348-06F2AB8FD351}">
  <sheetPr>
    <tabColor rgb="FFC00000"/>
  </sheetPr>
  <dimension ref="B1:J55"/>
  <sheetViews>
    <sheetView tabSelected="1" workbookViewId="0">
      <selection activeCell="M16" sqref="M16"/>
    </sheetView>
  </sheetViews>
  <sheetFormatPr defaultRowHeight="15" x14ac:dyDescent="0.25"/>
  <cols>
    <col min="2" max="2" width="23.85546875" customWidth="1"/>
    <col min="3" max="5" width="7.7109375" customWidth="1"/>
    <col min="7" max="7" width="25.140625" customWidth="1"/>
    <col min="8" max="10" width="7.7109375" customWidth="1"/>
  </cols>
  <sheetData>
    <row r="1" spans="2:10" ht="15.75" thickBot="1" x14ac:dyDescent="0.3"/>
    <row r="2" spans="2:10" ht="66" customHeight="1" thickBot="1" x14ac:dyDescent="0.3">
      <c r="B2" s="50" t="s">
        <v>4</v>
      </c>
      <c r="C2" s="51" t="s">
        <v>260</v>
      </c>
      <c r="D2" s="51" t="s">
        <v>261</v>
      </c>
      <c r="E2" s="52" t="s">
        <v>262</v>
      </c>
      <c r="G2" s="50" t="s">
        <v>4</v>
      </c>
      <c r="H2" s="51" t="s">
        <v>260</v>
      </c>
      <c r="I2" s="51" t="s">
        <v>261</v>
      </c>
      <c r="J2" s="52" t="s">
        <v>262</v>
      </c>
    </row>
    <row r="3" spans="2:10" ht="15" customHeight="1" x14ac:dyDescent="0.25">
      <c r="B3" s="104" t="s">
        <v>65</v>
      </c>
      <c r="C3" s="102">
        <v>1</v>
      </c>
      <c r="D3" s="102">
        <v>18</v>
      </c>
      <c r="E3" s="103">
        <v>348</v>
      </c>
      <c r="G3" s="104" t="s">
        <v>136</v>
      </c>
      <c r="H3" s="102">
        <v>1</v>
      </c>
      <c r="I3" s="102">
        <v>10</v>
      </c>
      <c r="J3" s="103">
        <v>323</v>
      </c>
    </row>
    <row r="4" spans="2:10" ht="15" customHeight="1" x14ac:dyDescent="0.25">
      <c r="B4" s="107" t="s">
        <v>66</v>
      </c>
      <c r="C4" s="120">
        <v>2</v>
      </c>
      <c r="D4" s="120">
        <v>12</v>
      </c>
      <c r="E4" s="108">
        <v>301</v>
      </c>
      <c r="G4" s="107" t="s">
        <v>24</v>
      </c>
      <c r="H4" s="111">
        <v>2</v>
      </c>
      <c r="I4" s="111">
        <v>10</v>
      </c>
      <c r="J4" s="108">
        <v>319</v>
      </c>
    </row>
    <row r="5" spans="2:10" ht="15" customHeight="1" x14ac:dyDescent="0.25">
      <c r="B5" s="109" t="s">
        <v>134</v>
      </c>
      <c r="C5" s="121">
        <v>3</v>
      </c>
      <c r="D5" s="121">
        <v>9</v>
      </c>
      <c r="E5" s="110">
        <v>295</v>
      </c>
      <c r="G5" s="109" t="s">
        <v>200</v>
      </c>
      <c r="H5" s="112">
        <v>3</v>
      </c>
      <c r="I5" s="112">
        <v>10</v>
      </c>
      <c r="J5" s="110">
        <v>309</v>
      </c>
    </row>
    <row r="6" spans="2:10" ht="15" customHeight="1" x14ac:dyDescent="0.25">
      <c r="B6" s="105" t="s">
        <v>324</v>
      </c>
      <c r="C6" s="119">
        <v>4</v>
      </c>
      <c r="D6" s="119">
        <v>9</v>
      </c>
      <c r="E6" s="64">
        <v>287</v>
      </c>
      <c r="G6" s="105" t="s">
        <v>141</v>
      </c>
      <c r="H6" s="63">
        <v>4</v>
      </c>
      <c r="I6" s="63">
        <v>12</v>
      </c>
      <c r="J6" s="64">
        <v>303</v>
      </c>
    </row>
    <row r="7" spans="2:10" ht="15" customHeight="1" x14ac:dyDescent="0.25">
      <c r="B7" s="105" t="s">
        <v>149</v>
      </c>
      <c r="C7" s="119">
        <v>5</v>
      </c>
      <c r="D7" s="119">
        <v>8</v>
      </c>
      <c r="E7" s="64">
        <v>228</v>
      </c>
      <c r="G7" s="105" t="s">
        <v>201</v>
      </c>
      <c r="H7" s="63">
        <v>5</v>
      </c>
      <c r="I7" s="63">
        <v>14</v>
      </c>
      <c r="J7" s="64">
        <v>293</v>
      </c>
    </row>
    <row r="8" spans="2:10" ht="15" customHeight="1" x14ac:dyDescent="0.25">
      <c r="B8" s="105" t="s">
        <v>383</v>
      </c>
      <c r="C8" s="119">
        <v>6</v>
      </c>
      <c r="D8" s="119">
        <v>9</v>
      </c>
      <c r="E8" s="64">
        <v>226</v>
      </c>
      <c r="G8" s="105" t="s">
        <v>384</v>
      </c>
      <c r="H8" s="63">
        <v>6</v>
      </c>
      <c r="I8" s="63">
        <v>14</v>
      </c>
      <c r="J8" s="64">
        <v>283</v>
      </c>
    </row>
    <row r="9" spans="2:10" ht="15" customHeight="1" x14ac:dyDescent="0.25">
      <c r="B9" s="105" t="s">
        <v>385</v>
      </c>
      <c r="C9" s="119">
        <v>7</v>
      </c>
      <c r="D9" s="119">
        <v>7</v>
      </c>
      <c r="E9" s="64">
        <v>222</v>
      </c>
      <c r="G9" s="105" t="s">
        <v>364</v>
      </c>
      <c r="H9" s="63">
        <v>7</v>
      </c>
      <c r="I9" s="63">
        <v>10</v>
      </c>
      <c r="J9" s="64">
        <v>272</v>
      </c>
    </row>
    <row r="10" spans="2:10" ht="15" customHeight="1" x14ac:dyDescent="0.25">
      <c r="B10" s="105" t="s">
        <v>259</v>
      </c>
      <c r="C10" s="119">
        <v>8</v>
      </c>
      <c r="D10" s="119">
        <v>8</v>
      </c>
      <c r="E10" s="64">
        <v>212</v>
      </c>
      <c r="G10" s="105" t="s">
        <v>25</v>
      </c>
      <c r="H10" s="63">
        <v>8</v>
      </c>
      <c r="I10" s="63">
        <v>9</v>
      </c>
      <c r="J10" s="64">
        <v>265</v>
      </c>
    </row>
    <row r="11" spans="2:10" ht="15" customHeight="1" x14ac:dyDescent="0.25">
      <c r="B11" s="105" t="s">
        <v>311</v>
      </c>
      <c r="C11" s="119">
        <v>9</v>
      </c>
      <c r="D11" s="119">
        <v>7</v>
      </c>
      <c r="E11" s="64">
        <v>212</v>
      </c>
      <c r="G11" s="105" t="s">
        <v>23</v>
      </c>
      <c r="H11" s="63">
        <v>9</v>
      </c>
      <c r="I11" s="63">
        <v>9</v>
      </c>
      <c r="J11" s="64">
        <v>225</v>
      </c>
    </row>
    <row r="12" spans="2:10" ht="15" customHeight="1" x14ac:dyDescent="0.25">
      <c r="B12" s="105" t="s">
        <v>69</v>
      </c>
      <c r="C12" s="119">
        <v>10</v>
      </c>
      <c r="D12" s="119">
        <v>8</v>
      </c>
      <c r="E12" s="64">
        <v>211</v>
      </c>
      <c r="G12" s="105" t="s">
        <v>297</v>
      </c>
      <c r="H12" s="63">
        <v>10</v>
      </c>
      <c r="I12" s="63">
        <v>8</v>
      </c>
      <c r="J12" s="64">
        <v>217</v>
      </c>
    </row>
    <row r="13" spans="2:10" ht="15" customHeight="1" x14ac:dyDescent="0.25">
      <c r="B13" s="105" t="s">
        <v>373</v>
      </c>
      <c r="C13" s="119">
        <v>11</v>
      </c>
      <c r="D13" s="119">
        <v>8</v>
      </c>
      <c r="E13" s="64">
        <v>186</v>
      </c>
      <c r="G13" s="105" t="s">
        <v>264</v>
      </c>
      <c r="H13" s="63">
        <v>11</v>
      </c>
      <c r="I13" s="63">
        <v>10</v>
      </c>
      <c r="J13" s="64">
        <v>207</v>
      </c>
    </row>
    <row r="14" spans="2:10" ht="15" customHeight="1" x14ac:dyDescent="0.25">
      <c r="B14" s="105" t="s">
        <v>325</v>
      </c>
      <c r="C14" s="119">
        <v>12</v>
      </c>
      <c r="D14" s="119">
        <v>6</v>
      </c>
      <c r="E14" s="64">
        <v>184</v>
      </c>
      <c r="G14" s="105" t="s">
        <v>386</v>
      </c>
      <c r="H14" s="63">
        <v>12</v>
      </c>
      <c r="I14" s="63">
        <v>7</v>
      </c>
      <c r="J14" s="64">
        <v>204</v>
      </c>
    </row>
    <row r="15" spans="2:10" ht="15" customHeight="1" x14ac:dyDescent="0.25">
      <c r="B15" s="105" t="s">
        <v>72</v>
      </c>
      <c r="C15" s="119">
        <v>13</v>
      </c>
      <c r="D15" s="119">
        <v>7</v>
      </c>
      <c r="E15" s="64">
        <v>179</v>
      </c>
      <c r="G15" s="105" t="s">
        <v>236</v>
      </c>
      <c r="H15" s="63">
        <v>13</v>
      </c>
      <c r="I15" s="63">
        <v>8</v>
      </c>
      <c r="J15" s="64">
        <v>201</v>
      </c>
    </row>
    <row r="16" spans="2:10" ht="15" customHeight="1" x14ac:dyDescent="0.25">
      <c r="B16" s="105" t="s">
        <v>263</v>
      </c>
      <c r="C16" s="119">
        <v>14</v>
      </c>
      <c r="D16" s="119">
        <v>7</v>
      </c>
      <c r="E16" s="64">
        <v>175</v>
      </c>
      <c r="G16" s="105" t="s">
        <v>301</v>
      </c>
      <c r="H16" s="63">
        <v>14</v>
      </c>
      <c r="I16" s="63">
        <v>9</v>
      </c>
      <c r="J16" s="64">
        <v>188</v>
      </c>
    </row>
    <row r="17" spans="2:10" ht="15" customHeight="1" x14ac:dyDescent="0.25">
      <c r="B17" s="105" t="s">
        <v>387</v>
      </c>
      <c r="C17" s="119">
        <v>15</v>
      </c>
      <c r="D17" s="119">
        <v>7</v>
      </c>
      <c r="E17" s="64">
        <v>166</v>
      </c>
      <c r="G17" s="105" t="s">
        <v>388</v>
      </c>
      <c r="H17" s="63">
        <v>15</v>
      </c>
      <c r="I17" s="63">
        <v>6</v>
      </c>
      <c r="J17" s="64">
        <v>182</v>
      </c>
    </row>
    <row r="18" spans="2:10" ht="15" customHeight="1" x14ac:dyDescent="0.25">
      <c r="B18" s="105" t="s">
        <v>103</v>
      </c>
      <c r="C18" s="119">
        <v>16</v>
      </c>
      <c r="D18" s="119">
        <v>5</v>
      </c>
      <c r="E18" s="64">
        <v>139</v>
      </c>
      <c r="G18" s="105" t="s">
        <v>202</v>
      </c>
      <c r="H18" s="63">
        <v>16</v>
      </c>
      <c r="I18" s="63">
        <v>6</v>
      </c>
      <c r="J18" s="64">
        <v>179</v>
      </c>
    </row>
    <row r="19" spans="2:10" ht="15" customHeight="1" x14ac:dyDescent="0.25">
      <c r="B19" s="105" t="s">
        <v>90</v>
      </c>
      <c r="C19" s="119">
        <v>17</v>
      </c>
      <c r="D19" s="119">
        <v>5</v>
      </c>
      <c r="E19" s="64">
        <v>121</v>
      </c>
      <c r="G19" s="105" t="s">
        <v>389</v>
      </c>
      <c r="H19" s="63">
        <v>17</v>
      </c>
      <c r="I19" s="63">
        <v>9</v>
      </c>
      <c r="J19" s="64">
        <v>164</v>
      </c>
    </row>
    <row r="20" spans="2:10" ht="15" customHeight="1" x14ac:dyDescent="0.25">
      <c r="B20" s="105" t="s">
        <v>319</v>
      </c>
      <c r="C20" s="119">
        <v>18</v>
      </c>
      <c r="D20" s="119">
        <v>4</v>
      </c>
      <c r="E20" s="64">
        <v>114</v>
      </c>
      <c r="G20" s="105" t="s">
        <v>140</v>
      </c>
      <c r="H20" s="63">
        <v>18</v>
      </c>
      <c r="I20" s="63">
        <v>6</v>
      </c>
      <c r="J20" s="64">
        <v>157</v>
      </c>
    </row>
    <row r="21" spans="2:10" ht="15" customHeight="1" x14ac:dyDescent="0.25">
      <c r="B21" s="105" t="s">
        <v>68</v>
      </c>
      <c r="C21" s="119">
        <v>19</v>
      </c>
      <c r="D21" s="119">
        <v>5</v>
      </c>
      <c r="E21" s="64">
        <v>112</v>
      </c>
      <c r="G21" s="105" t="s">
        <v>41</v>
      </c>
      <c r="H21" s="63">
        <v>19</v>
      </c>
      <c r="I21" s="63">
        <v>7</v>
      </c>
      <c r="J21" s="64">
        <v>152</v>
      </c>
    </row>
    <row r="22" spans="2:10" ht="15" customHeight="1" x14ac:dyDescent="0.25">
      <c r="B22" s="105" t="s">
        <v>333</v>
      </c>
      <c r="C22" s="119">
        <v>20</v>
      </c>
      <c r="D22" s="119">
        <v>4</v>
      </c>
      <c r="E22" s="64">
        <v>110</v>
      </c>
      <c r="G22" s="105" t="s">
        <v>390</v>
      </c>
      <c r="H22" s="63">
        <v>20</v>
      </c>
      <c r="I22" s="63">
        <v>5</v>
      </c>
      <c r="J22" s="64">
        <v>149</v>
      </c>
    </row>
    <row r="23" spans="2:10" ht="15" customHeight="1" x14ac:dyDescent="0.25">
      <c r="B23" s="105" t="s">
        <v>391</v>
      </c>
      <c r="C23" s="119">
        <v>21</v>
      </c>
      <c r="D23" s="119">
        <v>3</v>
      </c>
      <c r="E23" s="64">
        <v>94</v>
      </c>
      <c r="G23" s="105" t="s">
        <v>345</v>
      </c>
      <c r="H23" s="63">
        <v>21</v>
      </c>
      <c r="I23" s="63">
        <v>5</v>
      </c>
      <c r="J23" s="64">
        <v>145</v>
      </c>
    </row>
    <row r="24" spans="2:10" ht="15" customHeight="1" x14ac:dyDescent="0.25">
      <c r="B24" s="105" t="s">
        <v>253</v>
      </c>
      <c r="C24" s="119">
        <v>22</v>
      </c>
      <c r="D24" s="119">
        <v>4</v>
      </c>
      <c r="E24" s="64">
        <v>93</v>
      </c>
      <c r="G24" s="105" t="s">
        <v>207</v>
      </c>
      <c r="H24" s="63">
        <v>22</v>
      </c>
      <c r="I24" s="63">
        <v>5</v>
      </c>
      <c r="J24" s="64">
        <v>132</v>
      </c>
    </row>
    <row r="25" spans="2:10" ht="15" customHeight="1" x14ac:dyDescent="0.25">
      <c r="B25" s="105" t="s">
        <v>381</v>
      </c>
      <c r="C25" s="119">
        <v>23</v>
      </c>
      <c r="D25" s="119">
        <v>4</v>
      </c>
      <c r="E25" s="64">
        <v>89</v>
      </c>
      <c r="G25" s="105" t="s">
        <v>392</v>
      </c>
      <c r="H25" s="63">
        <v>23</v>
      </c>
      <c r="I25" s="63">
        <v>4</v>
      </c>
      <c r="J25" s="64">
        <v>114</v>
      </c>
    </row>
    <row r="26" spans="2:10" ht="15" customHeight="1" x14ac:dyDescent="0.25">
      <c r="B26" s="105" t="s">
        <v>327</v>
      </c>
      <c r="C26" s="119">
        <v>24</v>
      </c>
      <c r="D26" s="119">
        <v>3</v>
      </c>
      <c r="E26" s="64">
        <v>88</v>
      </c>
      <c r="G26" s="105" t="s">
        <v>365</v>
      </c>
      <c r="H26" s="63">
        <v>24</v>
      </c>
      <c r="I26" s="63">
        <v>4</v>
      </c>
      <c r="J26" s="64">
        <v>106</v>
      </c>
    </row>
    <row r="27" spans="2:10" ht="15" customHeight="1" x14ac:dyDescent="0.25">
      <c r="B27" s="105" t="s">
        <v>393</v>
      </c>
      <c r="C27" s="119">
        <v>25</v>
      </c>
      <c r="D27" s="119">
        <v>3</v>
      </c>
      <c r="E27" s="64">
        <v>85</v>
      </c>
      <c r="G27" s="105" t="s">
        <v>394</v>
      </c>
      <c r="H27" s="63">
        <v>25</v>
      </c>
      <c r="I27" s="63">
        <v>4</v>
      </c>
      <c r="J27" s="64">
        <v>106</v>
      </c>
    </row>
    <row r="28" spans="2:10" ht="15" customHeight="1" x14ac:dyDescent="0.25">
      <c r="B28" s="105" t="s">
        <v>76</v>
      </c>
      <c r="C28" s="119">
        <v>26</v>
      </c>
      <c r="D28" s="119">
        <v>4</v>
      </c>
      <c r="E28" s="64">
        <v>82</v>
      </c>
      <c r="G28" s="105" t="s">
        <v>39</v>
      </c>
      <c r="H28" s="63">
        <v>26</v>
      </c>
      <c r="I28" s="63">
        <v>4</v>
      </c>
      <c r="J28" s="64">
        <v>99</v>
      </c>
    </row>
    <row r="29" spans="2:10" ht="15" customHeight="1" x14ac:dyDescent="0.25">
      <c r="B29" s="105" t="s">
        <v>249</v>
      </c>
      <c r="C29" s="119">
        <v>27</v>
      </c>
      <c r="D29" s="119">
        <v>3</v>
      </c>
      <c r="E29" s="64">
        <v>80</v>
      </c>
      <c r="G29" s="105" t="s">
        <v>293</v>
      </c>
      <c r="H29" s="63">
        <v>27</v>
      </c>
      <c r="I29" s="63">
        <v>3</v>
      </c>
      <c r="J29" s="64">
        <v>99</v>
      </c>
    </row>
    <row r="30" spans="2:10" ht="15" customHeight="1" x14ac:dyDescent="0.25">
      <c r="B30" s="105" t="s">
        <v>82</v>
      </c>
      <c r="C30" s="119">
        <v>28</v>
      </c>
      <c r="D30" s="119">
        <v>3</v>
      </c>
      <c r="E30" s="64">
        <v>79</v>
      </c>
      <c r="G30" s="105" t="s">
        <v>131</v>
      </c>
      <c r="H30" s="63">
        <v>28</v>
      </c>
      <c r="I30" s="63">
        <v>5</v>
      </c>
      <c r="J30" s="64">
        <v>98</v>
      </c>
    </row>
    <row r="31" spans="2:10" ht="15" customHeight="1" x14ac:dyDescent="0.25">
      <c r="B31" s="105" t="s">
        <v>248</v>
      </c>
      <c r="C31" s="119">
        <v>29</v>
      </c>
      <c r="D31" s="119">
        <v>3</v>
      </c>
      <c r="E31" s="64">
        <v>60</v>
      </c>
      <c r="G31" s="105" t="s">
        <v>27</v>
      </c>
      <c r="H31" s="63">
        <v>29</v>
      </c>
      <c r="I31" s="63">
        <v>6</v>
      </c>
      <c r="J31" s="64">
        <v>98</v>
      </c>
    </row>
    <row r="32" spans="2:10" ht="15" customHeight="1" x14ac:dyDescent="0.25">
      <c r="B32" s="105" t="s">
        <v>376</v>
      </c>
      <c r="C32" s="119">
        <v>30</v>
      </c>
      <c r="D32" s="119">
        <v>2</v>
      </c>
      <c r="E32" s="64">
        <v>56</v>
      </c>
      <c r="G32" s="105" t="s">
        <v>244</v>
      </c>
      <c r="H32" s="63">
        <v>30</v>
      </c>
      <c r="I32" s="63">
        <v>4</v>
      </c>
      <c r="J32" s="64">
        <v>90</v>
      </c>
    </row>
    <row r="33" spans="2:10" ht="15" customHeight="1" x14ac:dyDescent="0.25">
      <c r="B33" s="105" t="s">
        <v>395</v>
      </c>
      <c r="C33" s="119">
        <v>31</v>
      </c>
      <c r="D33" s="119">
        <v>2</v>
      </c>
      <c r="E33" s="64">
        <v>55</v>
      </c>
      <c r="G33" s="105" t="s">
        <v>370</v>
      </c>
      <c r="H33" s="63">
        <v>31</v>
      </c>
      <c r="I33" s="63">
        <v>4</v>
      </c>
      <c r="J33" s="64">
        <v>87</v>
      </c>
    </row>
    <row r="34" spans="2:10" ht="15" customHeight="1" x14ac:dyDescent="0.25">
      <c r="B34" s="105" t="s">
        <v>396</v>
      </c>
      <c r="C34" s="119">
        <v>32</v>
      </c>
      <c r="D34" s="119">
        <v>2</v>
      </c>
      <c r="E34" s="64">
        <v>52</v>
      </c>
      <c r="G34" s="105" t="s">
        <v>30</v>
      </c>
      <c r="H34" s="63">
        <v>32</v>
      </c>
      <c r="I34" s="63">
        <v>3</v>
      </c>
      <c r="J34" s="64">
        <v>78</v>
      </c>
    </row>
    <row r="35" spans="2:10" ht="15" customHeight="1" x14ac:dyDescent="0.25">
      <c r="B35" s="105" t="s">
        <v>379</v>
      </c>
      <c r="C35" s="119">
        <v>33</v>
      </c>
      <c r="D35" s="119">
        <v>2</v>
      </c>
      <c r="E35" s="64">
        <v>51</v>
      </c>
      <c r="G35" s="105" t="s">
        <v>397</v>
      </c>
      <c r="H35" s="63">
        <v>33</v>
      </c>
      <c r="I35" s="63">
        <v>4</v>
      </c>
      <c r="J35" s="64">
        <v>76</v>
      </c>
    </row>
    <row r="36" spans="2:10" ht="15" customHeight="1" x14ac:dyDescent="0.25">
      <c r="B36" s="105" t="s">
        <v>334</v>
      </c>
      <c r="C36" s="119">
        <v>34</v>
      </c>
      <c r="D36" s="119">
        <v>3</v>
      </c>
      <c r="E36" s="64">
        <v>48</v>
      </c>
      <c r="G36" s="105" t="s">
        <v>344</v>
      </c>
      <c r="H36" s="63">
        <v>34</v>
      </c>
      <c r="I36" s="63">
        <v>3</v>
      </c>
      <c r="J36" s="64">
        <v>75</v>
      </c>
    </row>
    <row r="37" spans="2:10" ht="15" customHeight="1" x14ac:dyDescent="0.25">
      <c r="B37" s="105" t="s">
        <v>137</v>
      </c>
      <c r="C37" s="119">
        <v>35</v>
      </c>
      <c r="D37" s="119">
        <v>2</v>
      </c>
      <c r="E37" s="64">
        <v>46</v>
      </c>
      <c r="G37" s="105" t="s">
        <v>366</v>
      </c>
      <c r="H37" s="63">
        <v>35</v>
      </c>
      <c r="I37" s="63">
        <v>4</v>
      </c>
      <c r="J37" s="64">
        <v>75</v>
      </c>
    </row>
    <row r="38" spans="2:10" ht="15" customHeight="1" x14ac:dyDescent="0.25">
      <c r="B38" s="105" t="s">
        <v>375</v>
      </c>
      <c r="C38" s="119">
        <v>36</v>
      </c>
      <c r="D38" s="119">
        <v>2</v>
      </c>
      <c r="E38" s="64">
        <v>45</v>
      </c>
      <c r="G38" s="105" t="s">
        <v>174</v>
      </c>
      <c r="H38" s="63">
        <v>36</v>
      </c>
      <c r="I38" s="63">
        <v>3</v>
      </c>
      <c r="J38" s="64">
        <v>68</v>
      </c>
    </row>
    <row r="39" spans="2:10" ht="15" customHeight="1" x14ac:dyDescent="0.25">
      <c r="B39" s="105" t="s">
        <v>398</v>
      </c>
      <c r="C39" s="119">
        <v>37</v>
      </c>
      <c r="D39" s="119">
        <v>1</v>
      </c>
      <c r="E39" s="64">
        <v>33</v>
      </c>
      <c r="G39" s="105" t="s">
        <v>157</v>
      </c>
      <c r="H39" s="63">
        <v>37</v>
      </c>
      <c r="I39" s="63">
        <v>3</v>
      </c>
      <c r="J39" s="64">
        <v>65</v>
      </c>
    </row>
    <row r="40" spans="2:10" ht="15" customHeight="1" x14ac:dyDescent="0.25">
      <c r="B40" s="105" t="s">
        <v>102</v>
      </c>
      <c r="C40" s="119">
        <v>38</v>
      </c>
      <c r="D40" s="119">
        <v>2</v>
      </c>
      <c r="E40" s="64">
        <v>32</v>
      </c>
      <c r="G40" s="105" t="s">
        <v>331</v>
      </c>
      <c r="H40" s="63">
        <v>38</v>
      </c>
      <c r="I40" s="63">
        <v>2</v>
      </c>
      <c r="J40" s="64">
        <v>60</v>
      </c>
    </row>
    <row r="41" spans="2:10" ht="15" customHeight="1" x14ac:dyDescent="0.25">
      <c r="B41" s="105" t="s">
        <v>252</v>
      </c>
      <c r="C41" s="119">
        <v>39</v>
      </c>
      <c r="D41" s="119">
        <v>1</v>
      </c>
      <c r="E41" s="64">
        <v>32</v>
      </c>
      <c r="G41" s="105" t="s">
        <v>48</v>
      </c>
      <c r="H41" s="63">
        <v>39</v>
      </c>
      <c r="I41" s="63">
        <v>2</v>
      </c>
      <c r="J41" s="64">
        <v>58</v>
      </c>
    </row>
    <row r="42" spans="2:10" ht="15" customHeight="1" x14ac:dyDescent="0.25">
      <c r="B42" s="105" t="s">
        <v>340</v>
      </c>
      <c r="C42" s="119">
        <v>40</v>
      </c>
      <c r="D42" s="119">
        <v>1</v>
      </c>
      <c r="E42" s="64">
        <v>32</v>
      </c>
      <c r="G42" s="105" t="s">
        <v>298</v>
      </c>
      <c r="H42" s="63">
        <v>40</v>
      </c>
      <c r="I42" s="63">
        <v>2</v>
      </c>
      <c r="J42" s="64">
        <v>57</v>
      </c>
    </row>
    <row r="43" spans="2:10" ht="15" customHeight="1" x14ac:dyDescent="0.25">
      <c r="B43" s="105" t="s">
        <v>399</v>
      </c>
      <c r="C43" s="119">
        <v>41</v>
      </c>
      <c r="D43" s="119">
        <v>1</v>
      </c>
      <c r="E43" s="64">
        <v>31</v>
      </c>
      <c r="G43" s="105" t="s">
        <v>32</v>
      </c>
      <c r="H43" s="63">
        <v>41</v>
      </c>
      <c r="I43" s="63">
        <v>2</v>
      </c>
      <c r="J43" s="64">
        <v>54</v>
      </c>
    </row>
    <row r="44" spans="2:10" ht="15" customHeight="1" x14ac:dyDescent="0.25">
      <c r="B44" s="105" t="s">
        <v>211</v>
      </c>
      <c r="C44" s="119">
        <v>42</v>
      </c>
      <c r="D44" s="119">
        <v>2</v>
      </c>
      <c r="E44" s="64">
        <v>30</v>
      </c>
      <c r="G44" s="105" t="s">
        <v>372</v>
      </c>
      <c r="H44" s="63">
        <v>42</v>
      </c>
      <c r="I44" s="63">
        <v>3</v>
      </c>
      <c r="J44" s="64">
        <v>52</v>
      </c>
    </row>
    <row r="45" spans="2:10" ht="15" customHeight="1" x14ac:dyDescent="0.25">
      <c r="B45" s="105" t="s">
        <v>214</v>
      </c>
      <c r="C45" s="119">
        <v>43</v>
      </c>
      <c r="D45" s="119">
        <v>1</v>
      </c>
      <c r="E45" s="64">
        <v>30</v>
      </c>
      <c r="G45" s="105" t="s">
        <v>26</v>
      </c>
      <c r="H45" s="63">
        <v>43</v>
      </c>
      <c r="I45" s="63">
        <v>2</v>
      </c>
      <c r="J45" s="64">
        <v>44</v>
      </c>
    </row>
    <row r="46" spans="2:10" ht="15" customHeight="1" x14ac:dyDescent="0.25">
      <c r="B46" s="105" t="s">
        <v>154</v>
      </c>
      <c r="C46" s="119">
        <v>44</v>
      </c>
      <c r="D46" s="119">
        <v>1</v>
      </c>
      <c r="E46" s="64">
        <v>29</v>
      </c>
      <c r="G46" s="105" t="s">
        <v>302</v>
      </c>
      <c r="H46" s="63">
        <v>44</v>
      </c>
      <c r="I46" s="63">
        <v>2</v>
      </c>
      <c r="J46" s="64">
        <v>42</v>
      </c>
    </row>
    <row r="47" spans="2:10" ht="15" customHeight="1" x14ac:dyDescent="0.25">
      <c r="B47" s="105" t="s">
        <v>219</v>
      </c>
      <c r="C47" s="119">
        <v>45</v>
      </c>
      <c r="D47" s="119">
        <v>2</v>
      </c>
      <c r="E47" s="64">
        <v>28</v>
      </c>
      <c r="G47" s="105" t="s">
        <v>304</v>
      </c>
      <c r="H47" s="63">
        <v>45</v>
      </c>
      <c r="I47" s="63">
        <v>2</v>
      </c>
      <c r="J47" s="64">
        <v>41</v>
      </c>
    </row>
    <row r="48" spans="2:10" ht="15" customHeight="1" x14ac:dyDescent="0.25">
      <c r="B48" s="105" t="s">
        <v>84</v>
      </c>
      <c r="C48" s="119">
        <v>46</v>
      </c>
      <c r="D48" s="119">
        <v>1</v>
      </c>
      <c r="E48" s="64">
        <v>27</v>
      </c>
      <c r="G48" s="105" t="s">
        <v>400</v>
      </c>
      <c r="H48" s="63">
        <v>46</v>
      </c>
      <c r="I48" s="63">
        <v>2</v>
      </c>
      <c r="J48" s="64">
        <v>38</v>
      </c>
    </row>
    <row r="49" spans="2:10" ht="15" customHeight="1" x14ac:dyDescent="0.25">
      <c r="B49" s="105" t="s">
        <v>329</v>
      </c>
      <c r="C49" s="119">
        <v>47</v>
      </c>
      <c r="D49" s="119">
        <v>1</v>
      </c>
      <c r="E49" s="64">
        <v>25</v>
      </c>
      <c r="G49" s="105" t="s">
        <v>371</v>
      </c>
      <c r="H49" s="63">
        <v>47</v>
      </c>
      <c r="I49" s="63">
        <v>2</v>
      </c>
      <c r="J49" s="64">
        <v>38</v>
      </c>
    </row>
    <row r="50" spans="2:10" ht="15" customHeight="1" thickBot="1" x14ac:dyDescent="0.3">
      <c r="B50" s="106" t="s">
        <v>337</v>
      </c>
      <c r="C50" s="69">
        <v>48</v>
      </c>
      <c r="D50" s="69">
        <v>1</v>
      </c>
      <c r="E50" s="70">
        <v>10</v>
      </c>
      <c r="G50" s="105" t="s">
        <v>338</v>
      </c>
      <c r="H50" s="63">
        <v>48</v>
      </c>
      <c r="I50" s="63">
        <v>2</v>
      </c>
      <c r="J50" s="64">
        <v>36</v>
      </c>
    </row>
    <row r="51" spans="2:10" ht="15" customHeight="1" x14ac:dyDescent="0.25">
      <c r="B51" s="117"/>
      <c r="C51" s="63"/>
      <c r="D51" s="63"/>
      <c r="E51" s="63"/>
      <c r="G51" s="105" t="s">
        <v>401</v>
      </c>
      <c r="H51" s="63">
        <v>49</v>
      </c>
      <c r="I51" s="63">
        <v>2</v>
      </c>
      <c r="J51" s="64">
        <v>35</v>
      </c>
    </row>
    <row r="52" spans="2:10" ht="15" customHeight="1" x14ac:dyDescent="0.25">
      <c r="G52" s="105" t="s">
        <v>265</v>
      </c>
      <c r="H52" s="63">
        <v>50</v>
      </c>
      <c r="I52" s="63">
        <v>2</v>
      </c>
      <c r="J52" s="64">
        <v>33</v>
      </c>
    </row>
    <row r="53" spans="2:10" ht="15" customHeight="1" x14ac:dyDescent="0.25">
      <c r="G53" s="105" t="s">
        <v>266</v>
      </c>
      <c r="H53" s="63">
        <v>51</v>
      </c>
      <c r="I53" s="63">
        <v>1</v>
      </c>
      <c r="J53" s="64">
        <v>32</v>
      </c>
    </row>
    <row r="54" spans="2:10" ht="15" customHeight="1" x14ac:dyDescent="0.25">
      <c r="G54" s="105" t="s">
        <v>402</v>
      </c>
      <c r="H54" s="63">
        <v>52</v>
      </c>
      <c r="I54" s="63">
        <v>1</v>
      </c>
      <c r="J54" s="64">
        <v>31</v>
      </c>
    </row>
    <row r="55" spans="2:10" ht="15" customHeight="1" thickBot="1" x14ac:dyDescent="0.3">
      <c r="G55" s="106" t="s">
        <v>143</v>
      </c>
      <c r="H55" s="69">
        <v>53</v>
      </c>
      <c r="I55" s="69">
        <v>1</v>
      </c>
      <c r="J55" s="70">
        <v>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6A0F2-410A-4BA5-832E-51784573BC8A}">
  <sheetPr>
    <tabColor theme="9"/>
  </sheetPr>
  <dimension ref="A1:G52"/>
  <sheetViews>
    <sheetView workbookViewId="0">
      <selection activeCell="F34" sqref="F34"/>
    </sheetView>
  </sheetViews>
  <sheetFormatPr defaultRowHeight="15" x14ac:dyDescent="0.25"/>
  <cols>
    <col min="1" max="1" width="21.5703125" style="2" bestFit="1" customWidth="1"/>
    <col min="2" max="2" width="15.7109375" style="2" bestFit="1" customWidth="1"/>
    <col min="3" max="5" width="9.140625" style="2"/>
    <col min="6" max="6" width="23.7109375" style="2" bestFit="1" customWidth="1"/>
    <col min="7" max="7" width="15.7109375" style="2" bestFit="1" customWidth="1"/>
    <col min="8" max="256" width="9.140625" style="2"/>
    <col min="257" max="257" width="21.5703125" style="2" bestFit="1" customWidth="1"/>
    <col min="258" max="258" width="15.7109375" style="2" bestFit="1" customWidth="1"/>
    <col min="259" max="261" width="9.140625" style="2"/>
    <col min="262" max="262" width="23.7109375" style="2" bestFit="1" customWidth="1"/>
    <col min="263" max="263" width="15.7109375" style="2" bestFit="1" customWidth="1"/>
    <col min="264" max="512" width="9.140625" style="2"/>
    <col min="513" max="513" width="21.5703125" style="2" bestFit="1" customWidth="1"/>
    <col min="514" max="514" width="15.7109375" style="2" bestFit="1" customWidth="1"/>
    <col min="515" max="517" width="9.140625" style="2"/>
    <col min="518" max="518" width="23.7109375" style="2" bestFit="1" customWidth="1"/>
    <col min="519" max="519" width="15.7109375" style="2" bestFit="1" customWidth="1"/>
    <col min="520" max="768" width="9.140625" style="2"/>
    <col min="769" max="769" width="21.5703125" style="2" bestFit="1" customWidth="1"/>
    <col min="770" max="770" width="15.7109375" style="2" bestFit="1" customWidth="1"/>
    <col min="771" max="773" width="9.140625" style="2"/>
    <col min="774" max="774" width="23.7109375" style="2" bestFit="1" customWidth="1"/>
    <col min="775" max="775" width="15.7109375" style="2" bestFit="1" customWidth="1"/>
    <col min="776" max="1024" width="9.140625" style="2"/>
    <col min="1025" max="1025" width="21.5703125" style="2" bestFit="1" customWidth="1"/>
    <col min="1026" max="1026" width="15.7109375" style="2" bestFit="1" customWidth="1"/>
    <col min="1027" max="1029" width="9.140625" style="2"/>
    <col min="1030" max="1030" width="23.7109375" style="2" bestFit="1" customWidth="1"/>
    <col min="1031" max="1031" width="15.7109375" style="2" bestFit="1" customWidth="1"/>
    <col min="1032" max="1280" width="9.140625" style="2"/>
    <col min="1281" max="1281" width="21.5703125" style="2" bestFit="1" customWidth="1"/>
    <col min="1282" max="1282" width="15.7109375" style="2" bestFit="1" customWidth="1"/>
    <col min="1283" max="1285" width="9.140625" style="2"/>
    <col min="1286" max="1286" width="23.7109375" style="2" bestFit="1" customWidth="1"/>
    <col min="1287" max="1287" width="15.7109375" style="2" bestFit="1" customWidth="1"/>
    <col min="1288" max="1536" width="9.140625" style="2"/>
    <col min="1537" max="1537" width="21.5703125" style="2" bestFit="1" customWidth="1"/>
    <col min="1538" max="1538" width="15.7109375" style="2" bestFit="1" customWidth="1"/>
    <col min="1539" max="1541" width="9.140625" style="2"/>
    <col min="1542" max="1542" width="23.7109375" style="2" bestFit="1" customWidth="1"/>
    <col min="1543" max="1543" width="15.7109375" style="2" bestFit="1" customWidth="1"/>
    <col min="1544" max="1792" width="9.140625" style="2"/>
    <col min="1793" max="1793" width="21.5703125" style="2" bestFit="1" customWidth="1"/>
    <col min="1794" max="1794" width="15.7109375" style="2" bestFit="1" customWidth="1"/>
    <col min="1795" max="1797" width="9.140625" style="2"/>
    <col min="1798" max="1798" width="23.7109375" style="2" bestFit="1" customWidth="1"/>
    <col min="1799" max="1799" width="15.7109375" style="2" bestFit="1" customWidth="1"/>
    <col min="1800" max="2048" width="9.140625" style="2"/>
    <col min="2049" max="2049" width="21.5703125" style="2" bestFit="1" customWidth="1"/>
    <col min="2050" max="2050" width="15.7109375" style="2" bestFit="1" customWidth="1"/>
    <col min="2051" max="2053" width="9.140625" style="2"/>
    <col min="2054" max="2054" width="23.7109375" style="2" bestFit="1" customWidth="1"/>
    <col min="2055" max="2055" width="15.7109375" style="2" bestFit="1" customWidth="1"/>
    <col min="2056" max="2304" width="9.140625" style="2"/>
    <col min="2305" max="2305" width="21.5703125" style="2" bestFit="1" customWidth="1"/>
    <col min="2306" max="2306" width="15.7109375" style="2" bestFit="1" customWidth="1"/>
    <col min="2307" max="2309" width="9.140625" style="2"/>
    <col min="2310" max="2310" width="23.7109375" style="2" bestFit="1" customWidth="1"/>
    <col min="2311" max="2311" width="15.7109375" style="2" bestFit="1" customWidth="1"/>
    <col min="2312" max="2560" width="9.140625" style="2"/>
    <col min="2561" max="2561" width="21.5703125" style="2" bestFit="1" customWidth="1"/>
    <col min="2562" max="2562" width="15.7109375" style="2" bestFit="1" customWidth="1"/>
    <col min="2563" max="2565" width="9.140625" style="2"/>
    <col min="2566" max="2566" width="23.7109375" style="2" bestFit="1" customWidth="1"/>
    <col min="2567" max="2567" width="15.7109375" style="2" bestFit="1" customWidth="1"/>
    <col min="2568" max="2816" width="9.140625" style="2"/>
    <col min="2817" max="2817" width="21.5703125" style="2" bestFit="1" customWidth="1"/>
    <col min="2818" max="2818" width="15.7109375" style="2" bestFit="1" customWidth="1"/>
    <col min="2819" max="2821" width="9.140625" style="2"/>
    <col min="2822" max="2822" width="23.7109375" style="2" bestFit="1" customWidth="1"/>
    <col min="2823" max="2823" width="15.7109375" style="2" bestFit="1" customWidth="1"/>
    <col min="2824" max="3072" width="9.140625" style="2"/>
    <col min="3073" max="3073" width="21.5703125" style="2" bestFit="1" customWidth="1"/>
    <col min="3074" max="3074" width="15.7109375" style="2" bestFit="1" customWidth="1"/>
    <col min="3075" max="3077" width="9.140625" style="2"/>
    <col min="3078" max="3078" width="23.7109375" style="2" bestFit="1" customWidth="1"/>
    <col min="3079" max="3079" width="15.7109375" style="2" bestFit="1" customWidth="1"/>
    <col min="3080" max="3328" width="9.140625" style="2"/>
    <col min="3329" max="3329" width="21.5703125" style="2" bestFit="1" customWidth="1"/>
    <col min="3330" max="3330" width="15.7109375" style="2" bestFit="1" customWidth="1"/>
    <col min="3331" max="3333" width="9.140625" style="2"/>
    <col min="3334" max="3334" width="23.7109375" style="2" bestFit="1" customWidth="1"/>
    <col min="3335" max="3335" width="15.7109375" style="2" bestFit="1" customWidth="1"/>
    <col min="3336" max="3584" width="9.140625" style="2"/>
    <col min="3585" max="3585" width="21.5703125" style="2" bestFit="1" customWidth="1"/>
    <col min="3586" max="3586" width="15.7109375" style="2" bestFit="1" customWidth="1"/>
    <col min="3587" max="3589" width="9.140625" style="2"/>
    <col min="3590" max="3590" width="23.7109375" style="2" bestFit="1" customWidth="1"/>
    <col min="3591" max="3591" width="15.7109375" style="2" bestFit="1" customWidth="1"/>
    <col min="3592" max="3840" width="9.140625" style="2"/>
    <col min="3841" max="3841" width="21.5703125" style="2" bestFit="1" customWidth="1"/>
    <col min="3842" max="3842" width="15.7109375" style="2" bestFit="1" customWidth="1"/>
    <col min="3843" max="3845" width="9.140625" style="2"/>
    <col min="3846" max="3846" width="23.7109375" style="2" bestFit="1" customWidth="1"/>
    <col min="3847" max="3847" width="15.7109375" style="2" bestFit="1" customWidth="1"/>
    <col min="3848" max="4096" width="9.140625" style="2"/>
    <col min="4097" max="4097" width="21.5703125" style="2" bestFit="1" customWidth="1"/>
    <col min="4098" max="4098" width="15.7109375" style="2" bestFit="1" customWidth="1"/>
    <col min="4099" max="4101" width="9.140625" style="2"/>
    <col min="4102" max="4102" width="23.7109375" style="2" bestFit="1" customWidth="1"/>
    <col min="4103" max="4103" width="15.7109375" style="2" bestFit="1" customWidth="1"/>
    <col min="4104" max="4352" width="9.140625" style="2"/>
    <col min="4353" max="4353" width="21.5703125" style="2" bestFit="1" customWidth="1"/>
    <col min="4354" max="4354" width="15.7109375" style="2" bestFit="1" customWidth="1"/>
    <col min="4355" max="4357" width="9.140625" style="2"/>
    <col min="4358" max="4358" width="23.7109375" style="2" bestFit="1" customWidth="1"/>
    <col min="4359" max="4359" width="15.7109375" style="2" bestFit="1" customWidth="1"/>
    <col min="4360" max="4608" width="9.140625" style="2"/>
    <col min="4609" max="4609" width="21.5703125" style="2" bestFit="1" customWidth="1"/>
    <col min="4610" max="4610" width="15.7109375" style="2" bestFit="1" customWidth="1"/>
    <col min="4611" max="4613" width="9.140625" style="2"/>
    <col min="4614" max="4614" width="23.7109375" style="2" bestFit="1" customWidth="1"/>
    <col min="4615" max="4615" width="15.7109375" style="2" bestFit="1" customWidth="1"/>
    <col min="4616" max="4864" width="9.140625" style="2"/>
    <col min="4865" max="4865" width="21.5703125" style="2" bestFit="1" customWidth="1"/>
    <col min="4866" max="4866" width="15.7109375" style="2" bestFit="1" customWidth="1"/>
    <col min="4867" max="4869" width="9.140625" style="2"/>
    <col min="4870" max="4870" width="23.7109375" style="2" bestFit="1" customWidth="1"/>
    <col min="4871" max="4871" width="15.7109375" style="2" bestFit="1" customWidth="1"/>
    <col min="4872" max="5120" width="9.140625" style="2"/>
    <col min="5121" max="5121" width="21.5703125" style="2" bestFit="1" customWidth="1"/>
    <col min="5122" max="5122" width="15.7109375" style="2" bestFit="1" customWidth="1"/>
    <col min="5123" max="5125" width="9.140625" style="2"/>
    <col min="5126" max="5126" width="23.7109375" style="2" bestFit="1" customWidth="1"/>
    <col min="5127" max="5127" width="15.7109375" style="2" bestFit="1" customWidth="1"/>
    <col min="5128" max="5376" width="9.140625" style="2"/>
    <col min="5377" max="5377" width="21.5703125" style="2" bestFit="1" customWidth="1"/>
    <col min="5378" max="5378" width="15.7109375" style="2" bestFit="1" customWidth="1"/>
    <col min="5379" max="5381" width="9.140625" style="2"/>
    <col min="5382" max="5382" width="23.7109375" style="2" bestFit="1" customWidth="1"/>
    <col min="5383" max="5383" width="15.7109375" style="2" bestFit="1" customWidth="1"/>
    <col min="5384" max="5632" width="9.140625" style="2"/>
    <col min="5633" max="5633" width="21.5703125" style="2" bestFit="1" customWidth="1"/>
    <col min="5634" max="5634" width="15.7109375" style="2" bestFit="1" customWidth="1"/>
    <col min="5635" max="5637" width="9.140625" style="2"/>
    <col min="5638" max="5638" width="23.7109375" style="2" bestFit="1" customWidth="1"/>
    <col min="5639" max="5639" width="15.7109375" style="2" bestFit="1" customWidth="1"/>
    <col min="5640" max="5888" width="9.140625" style="2"/>
    <col min="5889" max="5889" width="21.5703125" style="2" bestFit="1" customWidth="1"/>
    <col min="5890" max="5890" width="15.7109375" style="2" bestFit="1" customWidth="1"/>
    <col min="5891" max="5893" width="9.140625" style="2"/>
    <col min="5894" max="5894" width="23.7109375" style="2" bestFit="1" customWidth="1"/>
    <col min="5895" max="5895" width="15.7109375" style="2" bestFit="1" customWidth="1"/>
    <col min="5896" max="6144" width="9.140625" style="2"/>
    <col min="6145" max="6145" width="21.5703125" style="2" bestFit="1" customWidth="1"/>
    <col min="6146" max="6146" width="15.7109375" style="2" bestFit="1" customWidth="1"/>
    <col min="6147" max="6149" width="9.140625" style="2"/>
    <col min="6150" max="6150" width="23.7109375" style="2" bestFit="1" customWidth="1"/>
    <col min="6151" max="6151" width="15.7109375" style="2" bestFit="1" customWidth="1"/>
    <col min="6152" max="6400" width="9.140625" style="2"/>
    <col min="6401" max="6401" width="21.5703125" style="2" bestFit="1" customWidth="1"/>
    <col min="6402" max="6402" width="15.7109375" style="2" bestFit="1" customWidth="1"/>
    <col min="6403" max="6405" width="9.140625" style="2"/>
    <col min="6406" max="6406" width="23.7109375" style="2" bestFit="1" customWidth="1"/>
    <col min="6407" max="6407" width="15.7109375" style="2" bestFit="1" customWidth="1"/>
    <col min="6408" max="6656" width="9.140625" style="2"/>
    <col min="6657" max="6657" width="21.5703125" style="2" bestFit="1" customWidth="1"/>
    <col min="6658" max="6658" width="15.7109375" style="2" bestFit="1" customWidth="1"/>
    <col min="6659" max="6661" width="9.140625" style="2"/>
    <col min="6662" max="6662" width="23.7109375" style="2" bestFit="1" customWidth="1"/>
    <col min="6663" max="6663" width="15.7109375" style="2" bestFit="1" customWidth="1"/>
    <col min="6664" max="6912" width="9.140625" style="2"/>
    <col min="6913" max="6913" width="21.5703125" style="2" bestFit="1" customWidth="1"/>
    <col min="6914" max="6914" width="15.7109375" style="2" bestFit="1" customWidth="1"/>
    <col min="6915" max="6917" width="9.140625" style="2"/>
    <col min="6918" max="6918" width="23.7109375" style="2" bestFit="1" customWidth="1"/>
    <col min="6919" max="6919" width="15.7109375" style="2" bestFit="1" customWidth="1"/>
    <col min="6920" max="7168" width="9.140625" style="2"/>
    <col min="7169" max="7169" width="21.5703125" style="2" bestFit="1" customWidth="1"/>
    <col min="7170" max="7170" width="15.7109375" style="2" bestFit="1" customWidth="1"/>
    <col min="7171" max="7173" width="9.140625" style="2"/>
    <col min="7174" max="7174" width="23.7109375" style="2" bestFit="1" customWidth="1"/>
    <col min="7175" max="7175" width="15.7109375" style="2" bestFit="1" customWidth="1"/>
    <col min="7176" max="7424" width="9.140625" style="2"/>
    <col min="7425" max="7425" width="21.5703125" style="2" bestFit="1" customWidth="1"/>
    <col min="7426" max="7426" width="15.7109375" style="2" bestFit="1" customWidth="1"/>
    <col min="7427" max="7429" width="9.140625" style="2"/>
    <col min="7430" max="7430" width="23.7109375" style="2" bestFit="1" customWidth="1"/>
    <col min="7431" max="7431" width="15.7109375" style="2" bestFit="1" customWidth="1"/>
    <col min="7432" max="7680" width="9.140625" style="2"/>
    <col min="7681" max="7681" width="21.5703125" style="2" bestFit="1" customWidth="1"/>
    <col min="7682" max="7682" width="15.7109375" style="2" bestFit="1" customWidth="1"/>
    <col min="7683" max="7685" width="9.140625" style="2"/>
    <col min="7686" max="7686" width="23.7109375" style="2" bestFit="1" customWidth="1"/>
    <col min="7687" max="7687" width="15.7109375" style="2" bestFit="1" customWidth="1"/>
    <col min="7688" max="7936" width="9.140625" style="2"/>
    <col min="7937" max="7937" width="21.5703125" style="2" bestFit="1" customWidth="1"/>
    <col min="7938" max="7938" width="15.7109375" style="2" bestFit="1" customWidth="1"/>
    <col min="7939" max="7941" width="9.140625" style="2"/>
    <col min="7942" max="7942" width="23.7109375" style="2" bestFit="1" customWidth="1"/>
    <col min="7943" max="7943" width="15.7109375" style="2" bestFit="1" customWidth="1"/>
    <col min="7944" max="8192" width="9.140625" style="2"/>
    <col min="8193" max="8193" width="21.5703125" style="2" bestFit="1" customWidth="1"/>
    <col min="8194" max="8194" width="15.7109375" style="2" bestFit="1" customWidth="1"/>
    <col min="8195" max="8197" width="9.140625" style="2"/>
    <col min="8198" max="8198" width="23.7109375" style="2" bestFit="1" customWidth="1"/>
    <col min="8199" max="8199" width="15.7109375" style="2" bestFit="1" customWidth="1"/>
    <col min="8200" max="8448" width="9.140625" style="2"/>
    <col min="8449" max="8449" width="21.5703125" style="2" bestFit="1" customWidth="1"/>
    <col min="8450" max="8450" width="15.7109375" style="2" bestFit="1" customWidth="1"/>
    <col min="8451" max="8453" width="9.140625" style="2"/>
    <col min="8454" max="8454" width="23.7109375" style="2" bestFit="1" customWidth="1"/>
    <col min="8455" max="8455" width="15.7109375" style="2" bestFit="1" customWidth="1"/>
    <col min="8456" max="8704" width="9.140625" style="2"/>
    <col min="8705" max="8705" width="21.5703125" style="2" bestFit="1" customWidth="1"/>
    <col min="8706" max="8706" width="15.7109375" style="2" bestFit="1" customWidth="1"/>
    <col min="8707" max="8709" width="9.140625" style="2"/>
    <col min="8710" max="8710" width="23.7109375" style="2" bestFit="1" customWidth="1"/>
    <col min="8711" max="8711" width="15.7109375" style="2" bestFit="1" customWidth="1"/>
    <col min="8712" max="8960" width="9.140625" style="2"/>
    <col min="8961" max="8961" width="21.5703125" style="2" bestFit="1" customWidth="1"/>
    <col min="8962" max="8962" width="15.7109375" style="2" bestFit="1" customWidth="1"/>
    <col min="8963" max="8965" width="9.140625" style="2"/>
    <col min="8966" max="8966" width="23.7109375" style="2" bestFit="1" customWidth="1"/>
    <col min="8967" max="8967" width="15.7109375" style="2" bestFit="1" customWidth="1"/>
    <col min="8968" max="9216" width="9.140625" style="2"/>
    <col min="9217" max="9217" width="21.5703125" style="2" bestFit="1" customWidth="1"/>
    <col min="9218" max="9218" width="15.7109375" style="2" bestFit="1" customWidth="1"/>
    <col min="9219" max="9221" width="9.140625" style="2"/>
    <col min="9222" max="9222" width="23.7109375" style="2" bestFit="1" customWidth="1"/>
    <col min="9223" max="9223" width="15.7109375" style="2" bestFit="1" customWidth="1"/>
    <col min="9224" max="9472" width="9.140625" style="2"/>
    <col min="9473" max="9473" width="21.5703125" style="2" bestFit="1" customWidth="1"/>
    <col min="9474" max="9474" width="15.7109375" style="2" bestFit="1" customWidth="1"/>
    <col min="9475" max="9477" width="9.140625" style="2"/>
    <col min="9478" max="9478" width="23.7109375" style="2" bestFit="1" customWidth="1"/>
    <col min="9479" max="9479" width="15.7109375" style="2" bestFit="1" customWidth="1"/>
    <col min="9480" max="9728" width="9.140625" style="2"/>
    <col min="9729" max="9729" width="21.5703125" style="2" bestFit="1" customWidth="1"/>
    <col min="9730" max="9730" width="15.7109375" style="2" bestFit="1" customWidth="1"/>
    <col min="9731" max="9733" width="9.140625" style="2"/>
    <col min="9734" max="9734" width="23.7109375" style="2" bestFit="1" customWidth="1"/>
    <col min="9735" max="9735" width="15.7109375" style="2" bestFit="1" customWidth="1"/>
    <col min="9736" max="9984" width="9.140625" style="2"/>
    <col min="9985" max="9985" width="21.5703125" style="2" bestFit="1" customWidth="1"/>
    <col min="9986" max="9986" width="15.7109375" style="2" bestFit="1" customWidth="1"/>
    <col min="9987" max="9989" width="9.140625" style="2"/>
    <col min="9990" max="9990" width="23.7109375" style="2" bestFit="1" customWidth="1"/>
    <col min="9991" max="9991" width="15.7109375" style="2" bestFit="1" customWidth="1"/>
    <col min="9992" max="10240" width="9.140625" style="2"/>
    <col min="10241" max="10241" width="21.5703125" style="2" bestFit="1" customWidth="1"/>
    <col min="10242" max="10242" width="15.7109375" style="2" bestFit="1" customWidth="1"/>
    <col min="10243" max="10245" width="9.140625" style="2"/>
    <col min="10246" max="10246" width="23.7109375" style="2" bestFit="1" customWidth="1"/>
    <col min="10247" max="10247" width="15.7109375" style="2" bestFit="1" customWidth="1"/>
    <col min="10248" max="10496" width="9.140625" style="2"/>
    <col min="10497" max="10497" width="21.5703125" style="2" bestFit="1" customWidth="1"/>
    <col min="10498" max="10498" width="15.7109375" style="2" bestFit="1" customWidth="1"/>
    <col min="10499" max="10501" width="9.140625" style="2"/>
    <col min="10502" max="10502" width="23.7109375" style="2" bestFit="1" customWidth="1"/>
    <col min="10503" max="10503" width="15.7109375" style="2" bestFit="1" customWidth="1"/>
    <col min="10504" max="10752" width="9.140625" style="2"/>
    <col min="10753" max="10753" width="21.5703125" style="2" bestFit="1" customWidth="1"/>
    <col min="10754" max="10754" width="15.7109375" style="2" bestFit="1" customWidth="1"/>
    <col min="10755" max="10757" width="9.140625" style="2"/>
    <col min="10758" max="10758" width="23.7109375" style="2" bestFit="1" customWidth="1"/>
    <col min="10759" max="10759" width="15.7109375" style="2" bestFit="1" customWidth="1"/>
    <col min="10760" max="11008" width="9.140625" style="2"/>
    <col min="11009" max="11009" width="21.5703125" style="2" bestFit="1" customWidth="1"/>
    <col min="11010" max="11010" width="15.7109375" style="2" bestFit="1" customWidth="1"/>
    <col min="11011" max="11013" width="9.140625" style="2"/>
    <col min="11014" max="11014" width="23.7109375" style="2" bestFit="1" customWidth="1"/>
    <col min="11015" max="11015" width="15.7109375" style="2" bestFit="1" customWidth="1"/>
    <col min="11016" max="11264" width="9.140625" style="2"/>
    <col min="11265" max="11265" width="21.5703125" style="2" bestFit="1" customWidth="1"/>
    <col min="11266" max="11266" width="15.7109375" style="2" bestFit="1" customWidth="1"/>
    <col min="11267" max="11269" width="9.140625" style="2"/>
    <col min="11270" max="11270" width="23.7109375" style="2" bestFit="1" customWidth="1"/>
    <col min="11271" max="11271" width="15.7109375" style="2" bestFit="1" customWidth="1"/>
    <col min="11272" max="11520" width="9.140625" style="2"/>
    <col min="11521" max="11521" width="21.5703125" style="2" bestFit="1" customWidth="1"/>
    <col min="11522" max="11522" width="15.7109375" style="2" bestFit="1" customWidth="1"/>
    <col min="11523" max="11525" width="9.140625" style="2"/>
    <col min="11526" max="11526" width="23.7109375" style="2" bestFit="1" customWidth="1"/>
    <col min="11527" max="11527" width="15.7109375" style="2" bestFit="1" customWidth="1"/>
    <col min="11528" max="11776" width="9.140625" style="2"/>
    <col min="11777" max="11777" width="21.5703125" style="2" bestFit="1" customWidth="1"/>
    <col min="11778" max="11778" width="15.7109375" style="2" bestFit="1" customWidth="1"/>
    <col min="11779" max="11781" width="9.140625" style="2"/>
    <col min="11782" max="11782" width="23.7109375" style="2" bestFit="1" customWidth="1"/>
    <col min="11783" max="11783" width="15.7109375" style="2" bestFit="1" customWidth="1"/>
    <col min="11784" max="12032" width="9.140625" style="2"/>
    <col min="12033" max="12033" width="21.5703125" style="2" bestFit="1" customWidth="1"/>
    <col min="12034" max="12034" width="15.7109375" style="2" bestFit="1" customWidth="1"/>
    <col min="12035" max="12037" width="9.140625" style="2"/>
    <col min="12038" max="12038" width="23.7109375" style="2" bestFit="1" customWidth="1"/>
    <col min="12039" max="12039" width="15.7109375" style="2" bestFit="1" customWidth="1"/>
    <col min="12040" max="12288" width="9.140625" style="2"/>
    <col min="12289" max="12289" width="21.5703125" style="2" bestFit="1" customWidth="1"/>
    <col min="12290" max="12290" width="15.7109375" style="2" bestFit="1" customWidth="1"/>
    <col min="12291" max="12293" width="9.140625" style="2"/>
    <col min="12294" max="12294" width="23.7109375" style="2" bestFit="1" customWidth="1"/>
    <col min="12295" max="12295" width="15.7109375" style="2" bestFit="1" customWidth="1"/>
    <col min="12296" max="12544" width="9.140625" style="2"/>
    <col min="12545" max="12545" width="21.5703125" style="2" bestFit="1" customWidth="1"/>
    <col min="12546" max="12546" width="15.7109375" style="2" bestFit="1" customWidth="1"/>
    <col min="12547" max="12549" width="9.140625" style="2"/>
    <col min="12550" max="12550" width="23.7109375" style="2" bestFit="1" customWidth="1"/>
    <col min="12551" max="12551" width="15.7109375" style="2" bestFit="1" customWidth="1"/>
    <col min="12552" max="12800" width="9.140625" style="2"/>
    <col min="12801" max="12801" width="21.5703125" style="2" bestFit="1" customWidth="1"/>
    <col min="12802" max="12802" width="15.7109375" style="2" bestFit="1" customWidth="1"/>
    <col min="12803" max="12805" width="9.140625" style="2"/>
    <col min="12806" max="12806" width="23.7109375" style="2" bestFit="1" customWidth="1"/>
    <col min="12807" max="12807" width="15.7109375" style="2" bestFit="1" customWidth="1"/>
    <col min="12808" max="13056" width="9.140625" style="2"/>
    <col min="13057" max="13057" width="21.5703125" style="2" bestFit="1" customWidth="1"/>
    <col min="13058" max="13058" width="15.7109375" style="2" bestFit="1" customWidth="1"/>
    <col min="13059" max="13061" width="9.140625" style="2"/>
    <col min="13062" max="13062" width="23.7109375" style="2" bestFit="1" customWidth="1"/>
    <col min="13063" max="13063" width="15.7109375" style="2" bestFit="1" customWidth="1"/>
    <col min="13064" max="13312" width="9.140625" style="2"/>
    <col min="13313" max="13313" width="21.5703125" style="2" bestFit="1" customWidth="1"/>
    <col min="13314" max="13314" width="15.7109375" style="2" bestFit="1" customWidth="1"/>
    <col min="13315" max="13317" width="9.140625" style="2"/>
    <col min="13318" max="13318" width="23.7109375" style="2" bestFit="1" customWidth="1"/>
    <col min="13319" max="13319" width="15.7109375" style="2" bestFit="1" customWidth="1"/>
    <col min="13320" max="13568" width="9.140625" style="2"/>
    <col min="13569" max="13569" width="21.5703125" style="2" bestFit="1" customWidth="1"/>
    <col min="13570" max="13570" width="15.7109375" style="2" bestFit="1" customWidth="1"/>
    <col min="13571" max="13573" width="9.140625" style="2"/>
    <col min="13574" max="13574" width="23.7109375" style="2" bestFit="1" customWidth="1"/>
    <col min="13575" max="13575" width="15.7109375" style="2" bestFit="1" customWidth="1"/>
    <col min="13576" max="13824" width="9.140625" style="2"/>
    <col min="13825" max="13825" width="21.5703125" style="2" bestFit="1" customWidth="1"/>
    <col min="13826" max="13826" width="15.7109375" style="2" bestFit="1" customWidth="1"/>
    <col min="13827" max="13829" width="9.140625" style="2"/>
    <col min="13830" max="13830" width="23.7109375" style="2" bestFit="1" customWidth="1"/>
    <col min="13831" max="13831" width="15.7109375" style="2" bestFit="1" customWidth="1"/>
    <col min="13832" max="14080" width="9.140625" style="2"/>
    <col min="14081" max="14081" width="21.5703125" style="2" bestFit="1" customWidth="1"/>
    <col min="14082" max="14082" width="15.7109375" style="2" bestFit="1" customWidth="1"/>
    <col min="14083" max="14085" width="9.140625" style="2"/>
    <col min="14086" max="14086" width="23.7109375" style="2" bestFit="1" customWidth="1"/>
    <col min="14087" max="14087" width="15.7109375" style="2" bestFit="1" customWidth="1"/>
    <col min="14088" max="14336" width="9.140625" style="2"/>
    <col min="14337" max="14337" width="21.5703125" style="2" bestFit="1" customWidth="1"/>
    <col min="14338" max="14338" width="15.7109375" style="2" bestFit="1" customWidth="1"/>
    <col min="14339" max="14341" width="9.140625" style="2"/>
    <col min="14342" max="14342" width="23.7109375" style="2" bestFit="1" customWidth="1"/>
    <col min="14343" max="14343" width="15.7109375" style="2" bestFit="1" customWidth="1"/>
    <col min="14344" max="14592" width="9.140625" style="2"/>
    <col min="14593" max="14593" width="21.5703125" style="2" bestFit="1" customWidth="1"/>
    <col min="14594" max="14594" width="15.7109375" style="2" bestFit="1" customWidth="1"/>
    <col min="14595" max="14597" width="9.140625" style="2"/>
    <col min="14598" max="14598" width="23.7109375" style="2" bestFit="1" customWidth="1"/>
    <col min="14599" max="14599" width="15.7109375" style="2" bestFit="1" customWidth="1"/>
    <col min="14600" max="14848" width="9.140625" style="2"/>
    <col min="14849" max="14849" width="21.5703125" style="2" bestFit="1" customWidth="1"/>
    <col min="14850" max="14850" width="15.7109375" style="2" bestFit="1" customWidth="1"/>
    <col min="14851" max="14853" width="9.140625" style="2"/>
    <col min="14854" max="14854" width="23.7109375" style="2" bestFit="1" customWidth="1"/>
    <col min="14855" max="14855" width="15.7109375" style="2" bestFit="1" customWidth="1"/>
    <col min="14856" max="15104" width="9.140625" style="2"/>
    <col min="15105" max="15105" width="21.5703125" style="2" bestFit="1" customWidth="1"/>
    <col min="15106" max="15106" width="15.7109375" style="2" bestFit="1" customWidth="1"/>
    <col min="15107" max="15109" width="9.140625" style="2"/>
    <col min="15110" max="15110" width="23.7109375" style="2" bestFit="1" customWidth="1"/>
    <col min="15111" max="15111" width="15.7109375" style="2" bestFit="1" customWidth="1"/>
    <col min="15112" max="15360" width="9.140625" style="2"/>
    <col min="15361" max="15361" width="21.5703125" style="2" bestFit="1" customWidth="1"/>
    <col min="15362" max="15362" width="15.7109375" style="2" bestFit="1" customWidth="1"/>
    <col min="15363" max="15365" width="9.140625" style="2"/>
    <col min="15366" max="15366" width="23.7109375" style="2" bestFit="1" customWidth="1"/>
    <col min="15367" max="15367" width="15.7109375" style="2" bestFit="1" customWidth="1"/>
    <col min="15368" max="15616" width="9.140625" style="2"/>
    <col min="15617" max="15617" width="21.5703125" style="2" bestFit="1" customWidth="1"/>
    <col min="15618" max="15618" width="15.7109375" style="2" bestFit="1" customWidth="1"/>
    <col min="15619" max="15621" width="9.140625" style="2"/>
    <col min="15622" max="15622" width="23.7109375" style="2" bestFit="1" customWidth="1"/>
    <col min="15623" max="15623" width="15.7109375" style="2" bestFit="1" customWidth="1"/>
    <col min="15624" max="15872" width="9.140625" style="2"/>
    <col min="15873" max="15873" width="21.5703125" style="2" bestFit="1" customWidth="1"/>
    <col min="15874" max="15874" width="15.7109375" style="2" bestFit="1" customWidth="1"/>
    <col min="15875" max="15877" width="9.140625" style="2"/>
    <col min="15878" max="15878" width="23.7109375" style="2" bestFit="1" customWidth="1"/>
    <col min="15879" max="15879" width="15.7109375" style="2" bestFit="1" customWidth="1"/>
    <col min="15880" max="16128" width="9.140625" style="2"/>
    <col min="16129" max="16129" width="21.5703125" style="2" bestFit="1" customWidth="1"/>
    <col min="16130" max="16130" width="15.7109375" style="2" bestFit="1" customWidth="1"/>
    <col min="16131" max="16133" width="9.140625" style="2"/>
    <col min="16134" max="16134" width="23.7109375" style="2" bestFit="1" customWidth="1"/>
    <col min="16135" max="16135" width="15.7109375" style="2" bestFit="1" customWidth="1"/>
    <col min="16136" max="16384" width="9.140625" style="2"/>
  </cols>
  <sheetData>
    <row r="1" spans="1:7" x14ac:dyDescent="0.25">
      <c r="A1" s="17" t="s">
        <v>4</v>
      </c>
      <c r="B1" s="17" t="s">
        <v>20</v>
      </c>
      <c r="C1" s="17"/>
      <c r="D1" s="17"/>
      <c r="E1" s="17"/>
      <c r="F1" s="17" t="s">
        <v>4</v>
      </c>
      <c r="G1" s="17" t="s">
        <v>20</v>
      </c>
    </row>
    <row r="2" spans="1:7" x14ac:dyDescent="0.25">
      <c r="A2" s="3" t="s">
        <v>134</v>
      </c>
      <c r="B2" s="11">
        <v>148</v>
      </c>
      <c r="F2" s="3" t="s">
        <v>200</v>
      </c>
      <c r="G2" s="11">
        <v>205</v>
      </c>
    </row>
    <row r="3" spans="1:7" x14ac:dyDescent="0.25">
      <c r="A3" s="12" t="s">
        <v>248</v>
      </c>
      <c r="B3" s="13">
        <v>148</v>
      </c>
      <c r="F3" s="12" t="s">
        <v>207</v>
      </c>
      <c r="G3" s="13">
        <v>197</v>
      </c>
    </row>
    <row r="4" spans="1:7" x14ac:dyDescent="0.25">
      <c r="A4" s="12" t="s">
        <v>211</v>
      </c>
      <c r="B4" s="13">
        <v>146</v>
      </c>
      <c r="F4" s="12" t="s">
        <v>141</v>
      </c>
      <c r="G4" s="13">
        <v>128</v>
      </c>
    </row>
    <row r="5" spans="1:7" x14ac:dyDescent="0.25">
      <c r="A5" s="12" t="s">
        <v>249</v>
      </c>
      <c r="B5" s="13">
        <v>112</v>
      </c>
      <c r="F5" s="12" t="s">
        <v>24</v>
      </c>
      <c r="G5" s="13">
        <v>116</v>
      </c>
    </row>
    <row r="6" spans="1:7" x14ac:dyDescent="0.25">
      <c r="A6" s="12" t="s">
        <v>67</v>
      </c>
      <c r="B6" s="13">
        <v>75</v>
      </c>
      <c r="F6" s="12" t="s">
        <v>202</v>
      </c>
      <c r="G6" s="13">
        <v>105</v>
      </c>
    </row>
    <row r="7" spans="1:7" x14ac:dyDescent="0.25">
      <c r="A7" s="12" t="s">
        <v>250</v>
      </c>
      <c r="B7" s="13">
        <v>71</v>
      </c>
      <c r="F7" s="12" t="s">
        <v>201</v>
      </c>
      <c r="G7" s="13">
        <v>102</v>
      </c>
    </row>
    <row r="8" spans="1:7" x14ac:dyDescent="0.25">
      <c r="A8" s="12" t="s">
        <v>68</v>
      </c>
      <c r="B8" s="13">
        <v>70</v>
      </c>
      <c r="F8" s="12" t="s">
        <v>232</v>
      </c>
      <c r="G8" s="13">
        <v>84</v>
      </c>
    </row>
    <row r="9" spans="1:7" x14ac:dyDescent="0.25">
      <c r="A9" s="12" t="s">
        <v>181</v>
      </c>
      <c r="B9" s="13">
        <v>65</v>
      </c>
      <c r="F9" s="12" t="s">
        <v>143</v>
      </c>
      <c r="G9" s="13">
        <v>81</v>
      </c>
    </row>
    <row r="10" spans="1:7" x14ac:dyDescent="0.25">
      <c r="A10" s="12" t="s">
        <v>182</v>
      </c>
      <c r="B10" s="13">
        <v>63</v>
      </c>
      <c r="F10" s="12" t="s">
        <v>26</v>
      </c>
      <c r="G10" s="13">
        <v>69</v>
      </c>
    </row>
    <row r="11" spans="1:7" x14ac:dyDescent="0.25">
      <c r="A11" s="12" t="s">
        <v>214</v>
      </c>
      <c r="B11" s="13">
        <v>59</v>
      </c>
      <c r="F11" s="12" t="s">
        <v>41</v>
      </c>
      <c r="G11" s="13">
        <v>69</v>
      </c>
    </row>
    <row r="12" spans="1:7" x14ac:dyDescent="0.25">
      <c r="A12" s="12" t="s">
        <v>144</v>
      </c>
      <c r="B12" s="13">
        <v>57</v>
      </c>
      <c r="F12" s="12" t="s">
        <v>233</v>
      </c>
      <c r="G12" s="13">
        <v>60</v>
      </c>
    </row>
    <row r="13" spans="1:7" x14ac:dyDescent="0.25">
      <c r="A13" s="12" t="s">
        <v>72</v>
      </c>
      <c r="B13" s="13">
        <v>55</v>
      </c>
      <c r="F13" s="12" t="s">
        <v>40</v>
      </c>
      <c r="G13" s="13">
        <v>55</v>
      </c>
    </row>
    <row r="14" spans="1:7" x14ac:dyDescent="0.25">
      <c r="A14" s="12" t="s">
        <v>137</v>
      </c>
      <c r="B14" s="13">
        <v>54</v>
      </c>
      <c r="F14" s="12" t="s">
        <v>132</v>
      </c>
      <c r="G14" s="13">
        <v>55</v>
      </c>
    </row>
    <row r="15" spans="1:7" x14ac:dyDescent="0.25">
      <c r="A15" s="12" t="s">
        <v>78</v>
      </c>
      <c r="B15" s="13">
        <v>53</v>
      </c>
      <c r="F15" s="12" t="s">
        <v>32</v>
      </c>
      <c r="G15" s="13">
        <v>54</v>
      </c>
    </row>
    <row r="16" spans="1:7" x14ac:dyDescent="0.25">
      <c r="A16" s="12" t="s">
        <v>65</v>
      </c>
      <c r="B16" s="13">
        <v>52</v>
      </c>
      <c r="F16" s="12" t="s">
        <v>136</v>
      </c>
      <c r="G16" s="13">
        <v>54</v>
      </c>
    </row>
    <row r="17" spans="1:7" x14ac:dyDescent="0.25">
      <c r="A17" s="12" t="s">
        <v>251</v>
      </c>
      <c r="B17" s="13">
        <v>51</v>
      </c>
      <c r="F17" s="12" t="s">
        <v>234</v>
      </c>
      <c r="G17" s="13">
        <v>53</v>
      </c>
    </row>
    <row r="18" spans="1:7" x14ac:dyDescent="0.25">
      <c r="A18" s="12" t="s">
        <v>252</v>
      </c>
      <c r="B18" s="13">
        <v>48</v>
      </c>
      <c r="F18" s="12" t="s">
        <v>153</v>
      </c>
      <c r="G18" s="13">
        <v>53</v>
      </c>
    </row>
    <row r="19" spans="1:7" x14ac:dyDescent="0.25">
      <c r="A19" s="12" t="s">
        <v>76</v>
      </c>
      <c r="B19" s="13">
        <v>45</v>
      </c>
      <c r="F19" s="12" t="s">
        <v>235</v>
      </c>
      <c r="G19" s="13">
        <v>52</v>
      </c>
    </row>
    <row r="20" spans="1:7" x14ac:dyDescent="0.25">
      <c r="A20" s="12" t="s">
        <v>216</v>
      </c>
      <c r="B20" s="13">
        <v>42</v>
      </c>
      <c r="F20" s="12" t="s">
        <v>27</v>
      </c>
      <c r="G20" s="13">
        <v>51</v>
      </c>
    </row>
    <row r="21" spans="1:7" x14ac:dyDescent="0.25">
      <c r="A21" s="12" t="s">
        <v>253</v>
      </c>
      <c r="B21" s="13">
        <v>40</v>
      </c>
      <c r="F21" s="12" t="s">
        <v>25</v>
      </c>
      <c r="G21" s="13">
        <v>46</v>
      </c>
    </row>
    <row r="22" spans="1:7" x14ac:dyDescent="0.25">
      <c r="A22" s="12" t="s">
        <v>82</v>
      </c>
      <c r="B22" s="13">
        <v>38</v>
      </c>
      <c r="F22" s="12" t="s">
        <v>48</v>
      </c>
      <c r="G22" s="13">
        <v>44</v>
      </c>
    </row>
    <row r="23" spans="1:7" x14ac:dyDescent="0.25">
      <c r="A23" s="12" t="s">
        <v>135</v>
      </c>
      <c r="B23" s="13">
        <v>29</v>
      </c>
      <c r="F23" s="12" t="s">
        <v>44</v>
      </c>
      <c r="G23" s="13">
        <v>43</v>
      </c>
    </row>
    <row r="24" spans="1:7" x14ac:dyDescent="0.25">
      <c r="A24" s="12" t="s">
        <v>71</v>
      </c>
      <c r="B24" s="13">
        <v>28</v>
      </c>
      <c r="F24" s="12" t="s">
        <v>39</v>
      </c>
      <c r="G24" s="13">
        <v>42</v>
      </c>
    </row>
    <row r="25" spans="1:7" x14ac:dyDescent="0.25">
      <c r="A25" s="12" t="s">
        <v>100</v>
      </c>
      <c r="B25" s="13">
        <v>28</v>
      </c>
      <c r="F25" s="12" t="s">
        <v>236</v>
      </c>
      <c r="G25" s="13">
        <v>36</v>
      </c>
    </row>
    <row r="26" spans="1:7" x14ac:dyDescent="0.25">
      <c r="A26" s="12" t="s">
        <v>103</v>
      </c>
      <c r="B26" s="13">
        <v>27</v>
      </c>
      <c r="F26" s="12" t="s">
        <v>23</v>
      </c>
      <c r="G26" s="13">
        <v>35</v>
      </c>
    </row>
    <row r="27" spans="1:7" x14ac:dyDescent="0.25">
      <c r="A27" s="12" t="s">
        <v>75</v>
      </c>
      <c r="B27" s="13">
        <v>26</v>
      </c>
      <c r="F27" s="12" t="s">
        <v>34</v>
      </c>
      <c r="G27" s="13">
        <v>33</v>
      </c>
    </row>
    <row r="28" spans="1:7" x14ac:dyDescent="0.25">
      <c r="A28" s="12" t="s">
        <v>254</v>
      </c>
      <c r="B28" s="13">
        <v>24</v>
      </c>
      <c r="F28" s="12" t="s">
        <v>237</v>
      </c>
      <c r="G28" s="13">
        <v>32</v>
      </c>
    </row>
    <row r="29" spans="1:7" x14ac:dyDescent="0.25">
      <c r="A29" s="12" t="s">
        <v>90</v>
      </c>
      <c r="B29" s="13">
        <v>24</v>
      </c>
      <c r="F29" s="12" t="s">
        <v>238</v>
      </c>
      <c r="G29" s="13">
        <v>31</v>
      </c>
    </row>
    <row r="30" spans="1:7" x14ac:dyDescent="0.25">
      <c r="A30" s="12" t="s">
        <v>149</v>
      </c>
      <c r="B30" s="13">
        <v>24</v>
      </c>
      <c r="F30" s="12" t="s">
        <v>30</v>
      </c>
      <c r="G30" s="13">
        <v>29</v>
      </c>
    </row>
    <row r="31" spans="1:7" x14ac:dyDescent="0.25">
      <c r="A31" s="12" t="s">
        <v>221</v>
      </c>
      <c r="B31" s="13">
        <v>22</v>
      </c>
      <c r="F31" s="12" t="s">
        <v>205</v>
      </c>
      <c r="G31" s="13">
        <v>28</v>
      </c>
    </row>
    <row r="32" spans="1:7" x14ac:dyDescent="0.25">
      <c r="A32" s="12" t="s">
        <v>255</v>
      </c>
      <c r="B32" s="13">
        <v>22</v>
      </c>
      <c r="F32" s="12" t="s">
        <v>209</v>
      </c>
      <c r="G32" s="13">
        <v>26</v>
      </c>
    </row>
    <row r="33" spans="1:7" x14ac:dyDescent="0.25">
      <c r="A33" s="12" t="s">
        <v>133</v>
      </c>
      <c r="B33" s="13">
        <v>20</v>
      </c>
      <c r="F33" s="12" t="s">
        <v>239</v>
      </c>
      <c r="G33" s="13">
        <v>25</v>
      </c>
    </row>
    <row r="34" spans="1:7" x14ac:dyDescent="0.25">
      <c r="A34" s="12" t="s">
        <v>219</v>
      </c>
      <c r="B34" s="13">
        <v>20</v>
      </c>
      <c r="F34" s="12" t="s">
        <v>240</v>
      </c>
      <c r="G34" s="13">
        <v>24</v>
      </c>
    </row>
    <row r="35" spans="1:7" x14ac:dyDescent="0.25">
      <c r="A35" s="12" t="s">
        <v>148</v>
      </c>
      <c r="B35" s="13">
        <v>19</v>
      </c>
      <c r="F35" s="12" t="s">
        <v>241</v>
      </c>
      <c r="G35" s="13">
        <v>23</v>
      </c>
    </row>
    <row r="36" spans="1:7" x14ac:dyDescent="0.25">
      <c r="A36" s="12" t="s">
        <v>154</v>
      </c>
      <c r="B36" s="13">
        <v>18</v>
      </c>
      <c r="F36" s="12" t="s">
        <v>61</v>
      </c>
      <c r="G36" s="13">
        <v>23</v>
      </c>
    </row>
    <row r="37" spans="1:7" x14ac:dyDescent="0.25">
      <c r="A37" s="12" t="s">
        <v>69</v>
      </c>
      <c r="B37" s="13">
        <v>15</v>
      </c>
      <c r="F37" s="12" t="s">
        <v>59</v>
      </c>
      <c r="G37" s="13">
        <v>22</v>
      </c>
    </row>
    <row r="38" spans="1:7" x14ac:dyDescent="0.25">
      <c r="A38" s="12" t="s">
        <v>213</v>
      </c>
      <c r="B38" s="13">
        <v>13</v>
      </c>
      <c r="F38" s="12" t="s">
        <v>242</v>
      </c>
      <c r="G38" s="13">
        <v>22</v>
      </c>
    </row>
    <row r="39" spans="1:7" x14ac:dyDescent="0.25">
      <c r="A39" s="12" t="s">
        <v>88</v>
      </c>
      <c r="B39" s="13">
        <v>12</v>
      </c>
      <c r="F39" s="12" t="s">
        <v>243</v>
      </c>
      <c r="G39" s="13">
        <v>21</v>
      </c>
    </row>
    <row r="40" spans="1:7" x14ac:dyDescent="0.25">
      <c r="A40" s="12" t="s">
        <v>122</v>
      </c>
      <c r="B40" s="13">
        <v>10</v>
      </c>
      <c r="F40" s="12" t="s">
        <v>244</v>
      </c>
      <c r="G40" s="13">
        <v>20</v>
      </c>
    </row>
    <row r="41" spans="1:7" x14ac:dyDescent="0.25">
      <c r="A41" s="12" t="s">
        <v>256</v>
      </c>
      <c r="B41" s="13">
        <v>9</v>
      </c>
      <c r="F41" s="12" t="s">
        <v>140</v>
      </c>
      <c r="G41" s="13">
        <v>18</v>
      </c>
    </row>
    <row r="42" spans="1:7" x14ac:dyDescent="0.25">
      <c r="A42" s="12" t="s">
        <v>80</v>
      </c>
      <c r="B42" s="13">
        <v>7</v>
      </c>
      <c r="F42" s="12" t="s">
        <v>49</v>
      </c>
      <c r="G42" s="13">
        <v>17</v>
      </c>
    </row>
    <row r="43" spans="1:7" x14ac:dyDescent="0.25">
      <c r="A43" s="12" t="s">
        <v>102</v>
      </c>
      <c r="B43" s="13">
        <v>6</v>
      </c>
      <c r="F43" s="12" t="s">
        <v>166</v>
      </c>
      <c r="G43" s="13">
        <v>17</v>
      </c>
    </row>
    <row r="44" spans="1:7" x14ac:dyDescent="0.25">
      <c r="A44" s="12" t="s">
        <v>107</v>
      </c>
      <c r="B44" s="13">
        <v>4</v>
      </c>
      <c r="F44" s="12" t="s">
        <v>29</v>
      </c>
      <c r="G44" s="13">
        <v>15</v>
      </c>
    </row>
    <row r="45" spans="1:7" x14ac:dyDescent="0.25">
      <c r="A45" s="12" t="s">
        <v>99</v>
      </c>
      <c r="B45" s="13">
        <v>3</v>
      </c>
      <c r="F45" s="12" t="s">
        <v>245</v>
      </c>
      <c r="G45" s="13">
        <v>13</v>
      </c>
    </row>
    <row r="46" spans="1:7" x14ac:dyDescent="0.25">
      <c r="A46" s="12" t="s">
        <v>220</v>
      </c>
      <c r="B46" s="13">
        <v>2</v>
      </c>
      <c r="F46" s="12" t="s">
        <v>36</v>
      </c>
      <c r="G46" s="13">
        <v>13</v>
      </c>
    </row>
    <row r="47" spans="1:7" x14ac:dyDescent="0.25">
      <c r="A47" s="12" t="s">
        <v>257</v>
      </c>
      <c r="B47" s="13">
        <v>1</v>
      </c>
      <c r="F47" s="12" t="s">
        <v>246</v>
      </c>
      <c r="G47" s="13">
        <v>12</v>
      </c>
    </row>
    <row r="48" spans="1:7" x14ac:dyDescent="0.25">
      <c r="A48" s="12" t="s">
        <v>179</v>
      </c>
      <c r="B48" s="13">
        <v>1</v>
      </c>
      <c r="F48" s="12" t="s">
        <v>60</v>
      </c>
      <c r="G48" s="13">
        <v>7</v>
      </c>
    </row>
    <row r="49" spans="1:7" x14ac:dyDescent="0.25">
      <c r="A49" s="12" t="s">
        <v>212</v>
      </c>
      <c r="B49" s="13">
        <v>1</v>
      </c>
      <c r="F49" s="12" t="s">
        <v>210</v>
      </c>
      <c r="G49" s="13">
        <v>4</v>
      </c>
    </row>
    <row r="50" spans="1:7" x14ac:dyDescent="0.25">
      <c r="A50" s="12" t="s">
        <v>258</v>
      </c>
      <c r="B50" s="13">
        <v>1</v>
      </c>
      <c r="F50" s="12" t="s">
        <v>247</v>
      </c>
      <c r="G50" s="13">
        <v>1</v>
      </c>
    </row>
    <row r="51" spans="1:7" x14ac:dyDescent="0.25">
      <c r="A51" s="12" t="s">
        <v>259</v>
      </c>
      <c r="B51" s="13">
        <v>1</v>
      </c>
      <c r="F51" s="14" t="s">
        <v>204</v>
      </c>
      <c r="G51" s="16">
        <v>1</v>
      </c>
    </row>
    <row r="52" spans="1:7" x14ac:dyDescent="0.25">
      <c r="A52" s="14" t="s">
        <v>222</v>
      </c>
      <c r="B52" s="16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2272-EC4A-415C-A237-9DCE41DFFF9B}">
  <sheetPr>
    <tabColor theme="9"/>
  </sheetPr>
  <dimension ref="A1:Y127"/>
  <sheetViews>
    <sheetView workbookViewId="0">
      <selection activeCell="K15" sqref="K15"/>
    </sheetView>
  </sheetViews>
  <sheetFormatPr defaultRowHeight="15" x14ac:dyDescent="0.25"/>
  <cols>
    <col min="1" max="1" width="23.7109375" style="2" customWidth="1"/>
    <col min="2" max="9" width="16.42578125" style="2" customWidth="1"/>
    <col min="10" max="10" width="11.140625" style="2" customWidth="1"/>
    <col min="11" max="11" width="19.7109375" style="2" bestFit="1" customWidth="1"/>
    <col min="12" max="12" width="11.140625" style="2" bestFit="1" customWidth="1"/>
    <col min="13" max="19" width="16.140625" style="2" customWidth="1"/>
    <col min="20" max="22" width="11.140625" style="2" customWidth="1"/>
    <col min="23" max="23" width="9.140625" style="2"/>
    <col min="24" max="24" width="15.5703125" style="2" bestFit="1" customWidth="1"/>
    <col min="25" max="256" width="9.140625" style="2"/>
    <col min="257" max="257" width="23.7109375" style="2" customWidth="1"/>
    <col min="258" max="265" width="16.42578125" style="2" customWidth="1"/>
    <col min="266" max="266" width="11.140625" style="2" customWidth="1"/>
    <col min="267" max="267" width="19.7109375" style="2" bestFit="1" customWidth="1"/>
    <col min="268" max="268" width="11.140625" style="2" bestFit="1" customWidth="1"/>
    <col min="269" max="275" width="16.140625" style="2" customWidth="1"/>
    <col min="276" max="278" width="11.140625" style="2" customWidth="1"/>
    <col min="279" max="279" width="9.140625" style="2"/>
    <col min="280" max="280" width="15.5703125" style="2" bestFit="1" customWidth="1"/>
    <col min="281" max="512" width="9.140625" style="2"/>
    <col min="513" max="513" width="23.7109375" style="2" customWidth="1"/>
    <col min="514" max="521" width="16.42578125" style="2" customWidth="1"/>
    <col min="522" max="522" width="11.140625" style="2" customWidth="1"/>
    <col min="523" max="523" width="19.7109375" style="2" bestFit="1" customWidth="1"/>
    <col min="524" max="524" width="11.140625" style="2" bestFit="1" customWidth="1"/>
    <col min="525" max="531" width="16.140625" style="2" customWidth="1"/>
    <col min="532" max="534" width="11.140625" style="2" customWidth="1"/>
    <col min="535" max="535" width="9.140625" style="2"/>
    <col min="536" max="536" width="15.5703125" style="2" bestFit="1" customWidth="1"/>
    <col min="537" max="768" width="9.140625" style="2"/>
    <col min="769" max="769" width="23.7109375" style="2" customWidth="1"/>
    <col min="770" max="777" width="16.42578125" style="2" customWidth="1"/>
    <col min="778" max="778" width="11.140625" style="2" customWidth="1"/>
    <col min="779" max="779" width="19.7109375" style="2" bestFit="1" customWidth="1"/>
    <col min="780" max="780" width="11.140625" style="2" bestFit="1" customWidth="1"/>
    <col min="781" max="787" width="16.140625" style="2" customWidth="1"/>
    <col min="788" max="790" width="11.140625" style="2" customWidth="1"/>
    <col min="791" max="791" width="9.140625" style="2"/>
    <col min="792" max="792" width="15.5703125" style="2" bestFit="1" customWidth="1"/>
    <col min="793" max="1024" width="9.140625" style="2"/>
    <col min="1025" max="1025" width="23.7109375" style="2" customWidth="1"/>
    <col min="1026" max="1033" width="16.42578125" style="2" customWidth="1"/>
    <col min="1034" max="1034" width="11.140625" style="2" customWidth="1"/>
    <col min="1035" max="1035" width="19.7109375" style="2" bestFit="1" customWidth="1"/>
    <col min="1036" max="1036" width="11.140625" style="2" bestFit="1" customWidth="1"/>
    <col min="1037" max="1043" width="16.140625" style="2" customWidth="1"/>
    <col min="1044" max="1046" width="11.140625" style="2" customWidth="1"/>
    <col min="1047" max="1047" width="9.140625" style="2"/>
    <col min="1048" max="1048" width="15.5703125" style="2" bestFit="1" customWidth="1"/>
    <col min="1049" max="1280" width="9.140625" style="2"/>
    <col min="1281" max="1281" width="23.7109375" style="2" customWidth="1"/>
    <col min="1282" max="1289" width="16.42578125" style="2" customWidth="1"/>
    <col min="1290" max="1290" width="11.140625" style="2" customWidth="1"/>
    <col min="1291" max="1291" width="19.7109375" style="2" bestFit="1" customWidth="1"/>
    <col min="1292" max="1292" width="11.140625" style="2" bestFit="1" customWidth="1"/>
    <col min="1293" max="1299" width="16.140625" style="2" customWidth="1"/>
    <col min="1300" max="1302" width="11.140625" style="2" customWidth="1"/>
    <col min="1303" max="1303" width="9.140625" style="2"/>
    <col min="1304" max="1304" width="15.5703125" style="2" bestFit="1" customWidth="1"/>
    <col min="1305" max="1536" width="9.140625" style="2"/>
    <col min="1537" max="1537" width="23.7109375" style="2" customWidth="1"/>
    <col min="1538" max="1545" width="16.42578125" style="2" customWidth="1"/>
    <col min="1546" max="1546" width="11.140625" style="2" customWidth="1"/>
    <col min="1547" max="1547" width="19.7109375" style="2" bestFit="1" customWidth="1"/>
    <col min="1548" max="1548" width="11.140625" style="2" bestFit="1" customWidth="1"/>
    <col min="1549" max="1555" width="16.140625" style="2" customWidth="1"/>
    <col min="1556" max="1558" width="11.140625" style="2" customWidth="1"/>
    <col min="1559" max="1559" width="9.140625" style="2"/>
    <col min="1560" max="1560" width="15.5703125" style="2" bestFit="1" customWidth="1"/>
    <col min="1561" max="1792" width="9.140625" style="2"/>
    <col min="1793" max="1793" width="23.7109375" style="2" customWidth="1"/>
    <col min="1794" max="1801" width="16.42578125" style="2" customWidth="1"/>
    <col min="1802" max="1802" width="11.140625" style="2" customWidth="1"/>
    <col min="1803" max="1803" width="19.7109375" style="2" bestFit="1" customWidth="1"/>
    <col min="1804" max="1804" width="11.140625" style="2" bestFit="1" customWidth="1"/>
    <col min="1805" max="1811" width="16.140625" style="2" customWidth="1"/>
    <col min="1812" max="1814" width="11.140625" style="2" customWidth="1"/>
    <col min="1815" max="1815" width="9.140625" style="2"/>
    <col min="1816" max="1816" width="15.5703125" style="2" bestFit="1" customWidth="1"/>
    <col min="1817" max="2048" width="9.140625" style="2"/>
    <col min="2049" max="2049" width="23.7109375" style="2" customWidth="1"/>
    <col min="2050" max="2057" width="16.42578125" style="2" customWidth="1"/>
    <col min="2058" max="2058" width="11.140625" style="2" customWidth="1"/>
    <col min="2059" max="2059" width="19.7109375" style="2" bestFit="1" customWidth="1"/>
    <col min="2060" max="2060" width="11.140625" style="2" bestFit="1" customWidth="1"/>
    <col min="2061" max="2067" width="16.140625" style="2" customWidth="1"/>
    <col min="2068" max="2070" width="11.140625" style="2" customWidth="1"/>
    <col min="2071" max="2071" width="9.140625" style="2"/>
    <col min="2072" max="2072" width="15.5703125" style="2" bestFit="1" customWidth="1"/>
    <col min="2073" max="2304" width="9.140625" style="2"/>
    <col min="2305" max="2305" width="23.7109375" style="2" customWidth="1"/>
    <col min="2306" max="2313" width="16.42578125" style="2" customWidth="1"/>
    <col min="2314" max="2314" width="11.140625" style="2" customWidth="1"/>
    <col min="2315" max="2315" width="19.7109375" style="2" bestFit="1" customWidth="1"/>
    <col min="2316" max="2316" width="11.140625" style="2" bestFit="1" customWidth="1"/>
    <col min="2317" max="2323" width="16.140625" style="2" customWidth="1"/>
    <col min="2324" max="2326" width="11.140625" style="2" customWidth="1"/>
    <col min="2327" max="2327" width="9.140625" style="2"/>
    <col min="2328" max="2328" width="15.5703125" style="2" bestFit="1" customWidth="1"/>
    <col min="2329" max="2560" width="9.140625" style="2"/>
    <col min="2561" max="2561" width="23.7109375" style="2" customWidth="1"/>
    <col min="2562" max="2569" width="16.42578125" style="2" customWidth="1"/>
    <col min="2570" max="2570" width="11.140625" style="2" customWidth="1"/>
    <col min="2571" max="2571" width="19.7109375" style="2" bestFit="1" customWidth="1"/>
    <col min="2572" max="2572" width="11.140625" style="2" bestFit="1" customWidth="1"/>
    <col min="2573" max="2579" width="16.140625" style="2" customWidth="1"/>
    <col min="2580" max="2582" width="11.140625" style="2" customWidth="1"/>
    <col min="2583" max="2583" width="9.140625" style="2"/>
    <col min="2584" max="2584" width="15.5703125" style="2" bestFit="1" customWidth="1"/>
    <col min="2585" max="2816" width="9.140625" style="2"/>
    <col min="2817" max="2817" width="23.7109375" style="2" customWidth="1"/>
    <col min="2818" max="2825" width="16.42578125" style="2" customWidth="1"/>
    <col min="2826" max="2826" width="11.140625" style="2" customWidth="1"/>
    <col min="2827" max="2827" width="19.7109375" style="2" bestFit="1" customWidth="1"/>
    <col min="2828" max="2828" width="11.140625" style="2" bestFit="1" customWidth="1"/>
    <col min="2829" max="2835" width="16.140625" style="2" customWidth="1"/>
    <col min="2836" max="2838" width="11.140625" style="2" customWidth="1"/>
    <col min="2839" max="2839" width="9.140625" style="2"/>
    <col min="2840" max="2840" width="15.5703125" style="2" bestFit="1" customWidth="1"/>
    <col min="2841" max="3072" width="9.140625" style="2"/>
    <col min="3073" max="3073" width="23.7109375" style="2" customWidth="1"/>
    <col min="3074" max="3081" width="16.42578125" style="2" customWidth="1"/>
    <col min="3082" max="3082" width="11.140625" style="2" customWidth="1"/>
    <col min="3083" max="3083" width="19.7109375" style="2" bestFit="1" customWidth="1"/>
    <col min="3084" max="3084" width="11.140625" style="2" bestFit="1" customWidth="1"/>
    <col min="3085" max="3091" width="16.140625" style="2" customWidth="1"/>
    <col min="3092" max="3094" width="11.140625" style="2" customWidth="1"/>
    <col min="3095" max="3095" width="9.140625" style="2"/>
    <col min="3096" max="3096" width="15.5703125" style="2" bestFit="1" customWidth="1"/>
    <col min="3097" max="3328" width="9.140625" style="2"/>
    <col min="3329" max="3329" width="23.7109375" style="2" customWidth="1"/>
    <col min="3330" max="3337" width="16.42578125" style="2" customWidth="1"/>
    <col min="3338" max="3338" width="11.140625" style="2" customWidth="1"/>
    <col min="3339" max="3339" width="19.7109375" style="2" bestFit="1" customWidth="1"/>
    <col min="3340" max="3340" width="11.140625" style="2" bestFit="1" customWidth="1"/>
    <col min="3341" max="3347" width="16.140625" style="2" customWidth="1"/>
    <col min="3348" max="3350" width="11.140625" style="2" customWidth="1"/>
    <col min="3351" max="3351" width="9.140625" style="2"/>
    <col min="3352" max="3352" width="15.5703125" style="2" bestFit="1" customWidth="1"/>
    <col min="3353" max="3584" width="9.140625" style="2"/>
    <col min="3585" max="3585" width="23.7109375" style="2" customWidth="1"/>
    <col min="3586" max="3593" width="16.42578125" style="2" customWidth="1"/>
    <col min="3594" max="3594" width="11.140625" style="2" customWidth="1"/>
    <col min="3595" max="3595" width="19.7109375" style="2" bestFit="1" customWidth="1"/>
    <col min="3596" max="3596" width="11.140625" style="2" bestFit="1" customWidth="1"/>
    <col min="3597" max="3603" width="16.140625" style="2" customWidth="1"/>
    <col min="3604" max="3606" width="11.140625" style="2" customWidth="1"/>
    <col min="3607" max="3607" width="9.140625" style="2"/>
    <col min="3608" max="3608" width="15.5703125" style="2" bestFit="1" customWidth="1"/>
    <col min="3609" max="3840" width="9.140625" style="2"/>
    <col min="3841" max="3841" width="23.7109375" style="2" customWidth="1"/>
    <col min="3842" max="3849" width="16.42578125" style="2" customWidth="1"/>
    <col min="3850" max="3850" width="11.140625" style="2" customWidth="1"/>
    <col min="3851" max="3851" width="19.7109375" style="2" bestFit="1" customWidth="1"/>
    <col min="3852" max="3852" width="11.140625" style="2" bestFit="1" customWidth="1"/>
    <col min="3853" max="3859" width="16.140625" style="2" customWidth="1"/>
    <col min="3860" max="3862" width="11.140625" style="2" customWidth="1"/>
    <col min="3863" max="3863" width="9.140625" style="2"/>
    <col min="3864" max="3864" width="15.5703125" style="2" bestFit="1" customWidth="1"/>
    <col min="3865" max="4096" width="9.140625" style="2"/>
    <col min="4097" max="4097" width="23.7109375" style="2" customWidth="1"/>
    <col min="4098" max="4105" width="16.42578125" style="2" customWidth="1"/>
    <col min="4106" max="4106" width="11.140625" style="2" customWidth="1"/>
    <col min="4107" max="4107" width="19.7109375" style="2" bestFit="1" customWidth="1"/>
    <col min="4108" max="4108" width="11.140625" style="2" bestFit="1" customWidth="1"/>
    <col min="4109" max="4115" width="16.140625" style="2" customWidth="1"/>
    <col min="4116" max="4118" width="11.140625" style="2" customWidth="1"/>
    <col min="4119" max="4119" width="9.140625" style="2"/>
    <col min="4120" max="4120" width="15.5703125" style="2" bestFit="1" customWidth="1"/>
    <col min="4121" max="4352" width="9.140625" style="2"/>
    <col min="4353" max="4353" width="23.7109375" style="2" customWidth="1"/>
    <col min="4354" max="4361" width="16.42578125" style="2" customWidth="1"/>
    <col min="4362" max="4362" width="11.140625" style="2" customWidth="1"/>
    <col min="4363" max="4363" width="19.7109375" style="2" bestFit="1" customWidth="1"/>
    <col min="4364" max="4364" width="11.140625" style="2" bestFit="1" customWidth="1"/>
    <col min="4365" max="4371" width="16.140625" style="2" customWidth="1"/>
    <col min="4372" max="4374" width="11.140625" style="2" customWidth="1"/>
    <col min="4375" max="4375" width="9.140625" style="2"/>
    <col min="4376" max="4376" width="15.5703125" style="2" bestFit="1" customWidth="1"/>
    <col min="4377" max="4608" width="9.140625" style="2"/>
    <col min="4609" max="4609" width="23.7109375" style="2" customWidth="1"/>
    <col min="4610" max="4617" width="16.42578125" style="2" customWidth="1"/>
    <col min="4618" max="4618" width="11.140625" style="2" customWidth="1"/>
    <col min="4619" max="4619" width="19.7109375" style="2" bestFit="1" customWidth="1"/>
    <col min="4620" max="4620" width="11.140625" style="2" bestFit="1" customWidth="1"/>
    <col min="4621" max="4627" width="16.140625" style="2" customWidth="1"/>
    <col min="4628" max="4630" width="11.140625" style="2" customWidth="1"/>
    <col min="4631" max="4631" width="9.140625" style="2"/>
    <col min="4632" max="4632" width="15.5703125" style="2" bestFit="1" customWidth="1"/>
    <col min="4633" max="4864" width="9.140625" style="2"/>
    <col min="4865" max="4865" width="23.7109375" style="2" customWidth="1"/>
    <col min="4866" max="4873" width="16.42578125" style="2" customWidth="1"/>
    <col min="4874" max="4874" width="11.140625" style="2" customWidth="1"/>
    <col min="4875" max="4875" width="19.7109375" style="2" bestFit="1" customWidth="1"/>
    <col min="4876" max="4876" width="11.140625" style="2" bestFit="1" customWidth="1"/>
    <col min="4877" max="4883" width="16.140625" style="2" customWidth="1"/>
    <col min="4884" max="4886" width="11.140625" style="2" customWidth="1"/>
    <col min="4887" max="4887" width="9.140625" style="2"/>
    <col min="4888" max="4888" width="15.5703125" style="2" bestFit="1" customWidth="1"/>
    <col min="4889" max="5120" width="9.140625" style="2"/>
    <col min="5121" max="5121" width="23.7109375" style="2" customWidth="1"/>
    <col min="5122" max="5129" width="16.42578125" style="2" customWidth="1"/>
    <col min="5130" max="5130" width="11.140625" style="2" customWidth="1"/>
    <col min="5131" max="5131" width="19.7109375" style="2" bestFit="1" customWidth="1"/>
    <col min="5132" max="5132" width="11.140625" style="2" bestFit="1" customWidth="1"/>
    <col min="5133" max="5139" width="16.140625" style="2" customWidth="1"/>
    <col min="5140" max="5142" width="11.140625" style="2" customWidth="1"/>
    <col min="5143" max="5143" width="9.140625" style="2"/>
    <col min="5144" max="5144" width="15.5703125" style="2" bestFit="1" customWidth="1"/>
    <col min="5145" max="5376" width="9.140625" style="2"/>
    <col min="5377" max="5377" width="23.7109375" style="2" customWidth="1"/>
    <col min="5378" max="5385" width="16.42578125" style="2" customWidth="1"/>
    <col min="5386" max="5386" width="11.140625" style="2" customWidth="1"/>
    <col min="5387" max="5387" width="19.7109375" style="2" bestFit="1" customWidth="1"/>
    <col min="5388" max="5388" width="11.140625" style="2" bestFit="1" customWidth="1"/>
    <col min="5389" max="5395" width="16.140625" style="2" customWidth="1"/>
    <col min="5396" max="5398" width="11.140625" style="2" customWidth="1"/>
    <col min="5399" max="5399" width="9.140625" style="2"/>
    <col min="5400" max="5400" width="15.5703125" style="2" bestFit="1" customWidth="1"/>
    <col min="5401" max="5632" width="9.140625" style="2"/>
    <col min="5633" max="5633" width="23.7109375" style="2" customWidth="1"/>
    <col min="5634" max="5641" width="16.42578125" style="2" customWidth="1"/>
    <col min="5642" max="5642" width="11.140625" style="2" customWidth="1"/>
    <col min="5643" max="5643" width="19.7109375" style="2" bestFit="1" customWidth="1"/>
    <col min="5644" max="5644" width="11.140625" style="2" bestFit="1" customWidth="1"/>
    <col min="5645" max="5651" width="16.140625" style="2" customWidth="1"/>
    <col min="5652" max="5654" width="11.140625" style="2" customWidth="1"/>
    <col min="5655" max="5655" width="9.140625" style="2"/>
    <col min="5656" max="5656" width="15.5703125" style="2" bestFit="1" customWidth="1"/>
    <col min="5657" max="5888" width="9.140625" style="2"/>
    <col min="5889" max="5889" width="23.7109375" style="2" customWidth="1"/>
    <col min="5890" max="5897" width="16.42578125" style="2" customWidth="1"/>
    <col min="5898" max="5898" width="11.140625" style="2" customWidth="1"/>
    <col min="5899" max="5899" width="19.7109375" style="2" bestFit="1" customWidth="1"/>
    <col min="5900" max="5900" width="11.140625" style="2" bestFit="1" customWidth="1"/>
    <col min="5901" max="5907" width="16.140625" style="2" customWidth="1"/>
    <col min="5908" max="5910" width="11.140625" style="2" customWidth="1"/>
    <col min="5911" max="5911" width="9.140625" style="2"/>
    <col min="5912" max="5912" width="15.5703125" style="2" bestFit="1" customWidth="1"/>
    <col min="5913" max="6144" width="9.140625" style="2"/>
    <col min="6145" max="6145" width="23.7109375" style="2" customWidth="1"/>
    <col min="6146" max="6153" width="16.42578125" style="2" customWidth="1"/>
    <col min="6154" max="6154" width="11.140625" style="2" customWidth="1"/>
    <col min="6155" max="6155" width="19.7109375" style="2" bestFit="1" customWidth="1"/>
    <col min="6156" max="6156" width="11.140625" style="2" bestFit="1" customWidth="1"/>
    <col min="6157" max="6163" width="16.140625" style="2" customWidth="1"/>
    <col min="6164" max="6166" width="11.140625" style="2" customWidth="1"/>
    <col min="6167" max="6167" width="9.140625" style="2"/>
    <col min="6168" max="6168" width="15.5703125" style="2" bestFit="1" customWidth="1"/>
    <col min="6169" max="6400" width="9.140625" style="2"/>
    <col min="6401" max="6401" width="23.7109375" style="2" customWidth="1"/>
    <col min="6402" max="6409" width="16.42578125" style="2" customWidth="1"/>
    <col min="6410" max="6410" width="11.140625" style="2" customWidth="1"/>
    <col min="6411" max="6411" width="19.7109375" style="2" bestFit="1" customWidth="1"/>
    <col min="6412" max="6412" width="11.140625" style="2" bestFit="1" customWidth="1"/>
    <col min="6413" max="6419" width="16.140625" style="2" customWidth="1"/>
    <col min="6420" max="6422" width="11.140625" style="2" customWidth="1"/>
    <col min="6423" max="6423" width="9.140625" style="2"/>
    <col min="6424" max="6424" width="15.5703125" style="2" bestFit="1" customWidth="1"/>
    <col min="6425" max="6656" width="9.140625" style="2"/>
    <col min="6657" max="6657" width="23.7109375" style="2" customWidth="1"/>
    <col min="6658" max="6665" width="16.42578125" style="2" customWidth="1"/>
    <col min="6666" max="6666" width="11.140625" style="2" customWidth="1"/>
    <col min="6667" max="6667" width="19.7109375" style="2" bestFit="1" customWidth="1"/>
    <col min="6668" max="6668" width="11.140625" style="2" bestFit="1" customWidth="1"/>
    <col min="6669" max="6675" width="16.140625" style="2" customWidth="1"/>
    <col min="6676" max="6678" width="11.140625" style="2" customWidth="1"/>
    <col min="6679" max="6679" width="9.140625" style="2"/>
    <col min="6680" max="6680" width="15.5703125" style="2" bestFit="1" customWidth="1"/>
    <col min="6681" max="6912" width="9.140625" style="2"/>
    <col min="6913" max="6913" width="23.7109375" style="2" customWidth="1"/>
    <col min="6914" max="6921" width="16.42578125" style="2" customWidth="1"/>
    <col min="6922" max="6922" width="11.140625" style="2" customWidth="1"/>
    <col min="6923" max="6923" width="19.7109375" style="2" bestFit="1" customWidth="1"/>
    <col min="6924" max="6924" width="11.140625" style="2" bestFit="1" customWidth="1"/>
    <col min="6925" max="6931" width="16.140625" style="2" customWidth="1"/>
    <col min="6932" max="6934" width="11.140625" style="2" customWidth="1"/>
    <col min="6935" max="6935" width="9.140625" style="2"/>
    <col min="6936" max="6936" width="15.5703125" style="2" bestFit="1" customWidth="1"/>
    <col min="6937" max="7168" width="9.140625" style="2"/>
    <col min="7169" max="7169" width="23.7109375" style="2" customWidth="1"/>
    <col min="7170" max="7177" width="16.42578125" style="2" customWidth="1"/>
    <col min="7178" max="7178" width="11.140625" style="2" customWidth="1"/>
    <col min="7179" max="7179" width="19.7109375" style="2" bestFit="1" customWidth="1"/>
    <col min="7180" max="7180" width="11.140625" style="2" bestFit="1" customWidth="1"/>
    <col min="7181" max="7187" width="16.140625" style="2" customWidth="1"/>
    <col min="7188" max="7190" width="11.140625" style="2" customWidth="1"/>
    <col min="7191" max="7191" width="9.140625" style="2"/>
    <col min="7192" max="7192" width="15.5703125" style="2" bestFit="1" customWidth="1"/>
    <col min="7193" max="7424" width="9.140625" style="2"/>
    <col min="7425" max="7425" width="23.7109375" style="2" customWidth="1"/>
    <col min="7426" max="7433" width="16.42578125" style="2" customWidth="1"/>
    <col min="7434" max="7434" width="11.140625" style="2" customWidth="1"/>
    <col min="7435" max="7435" width="19.7109375" style="2" bestFit="1" customWidth="1"/>
    <col min="7436" max="7436" width="11.140625" style="2" bestFit="1" customWidth="1"/>
    <col min="7437" max="7443" width="16.140625" style="2" customWidth="1"/>
    <col min="7444" max="7446" width="11.140625" style="2" customWidth="1"/>
    <col min="7447" max="7447" width="9.140625" style="2"/>
    <col min="7448" max="7448" width="15.5703125" style="2" bestFit="1" customWidth="1"/>
    <col min="7449" max="7680" width="9.140625" style="2"/>
    <col min="7681" max="7681" width="23.7109375" style="2" customWidth="1"/>
    <col min="7682" max="7689" width="16.42578125" style="2" customWidth="1"/>
    <col min="7690" max="7690" width="11.140625" style="2" customWidth="1"/>
    <col min="7691" max="7691" width="19.7109375" style="2" bestFit="1" customWidth="1"/>
    <col min="7692" max="7692" width="11.140625" style="2" bestFit="1" customWidth="1"/>
    <col min="7693" max="7699" width="16.140625" style="2" customWidth="1"/>
    <col min="7700" max="7702" width="11.140625" style="2" customWidth="1"/>
    <col min="7703" max="7703" width="9.140625" style="2"/>
    <col min="7704" max="7704" width="15.5703125" style="2" bestFit="1" customWidth="1"/>
    <col min="7705" max="7936" width="9.140625" style="2"/>
    <col min="7937" max="7937" width="23.7109375" style="2" customWidth="1"/>
    <col min="7938" max="7945" width="16.42578125" style="2" customWidth="1"/>
    <col min="7946" max="7946" width="11.140625" style="2" customWidth="1"/>
    <col min="7947" max="7947" width="19.7109375" style="2" bestFit="1" customWidth="1"/>
    <col min="7948" max="7948" width="11.140625" style="2" bestFit="1" customWidth="1"/>
    <col min="7949" max="7955" width="16.140625" style="2" customWidth="1"/>
    <col min="7956" max="7958" width="11.140625" style="2" customWidth="1"/>
    <col min="7959" max="7959" width="9.140625" style="2"/>
    <col min="7960" max="7960" width="15.5703125" style="2" bestFit="1" customWidth="1"/>
    <col min="7961" max="8192" width="9.140625" style="2"/>
    <col min="8193" max="8193" width="23.7109375" style="2" customWidth="1"/>
    <col min="8194" max="8201" width="16.42578125" style="2" customWidth="1"/>
    <col min="8202" max="8202" width="11.140625" style="2" customWidth="1"/>
    <col min="8203" max="8203" width="19.7109375" style="2" bestFit="1" customWidth="1"/>
    <col min="8204" max="8204" width="11.140625" style="2" bestFit="1" customWidth="1"/>
    <col min="8205" max="8211" width="16.140625" style="2" customWidth="1"/>
    <col min="8212" max="8214" width="11.140625" style="2" customWidth="1"/>
    <col min="8215" max="8215" width="9.140625" style="2"/>
    <col min="8216" max="8216" width="15.5703125" style="2" bestFit="1" customWidth="1"/>
    <col min="8217" max="8448" width="9.140625" style="2"/>
    <col min="8449" max="8449" width="23.7109375" style="2" customWidth="1"/>
    <col min="8450" max="8457" width="16.42578125" style="2" customWidth="1"/>
    <col min="8458" max="8458" width="11.140625" style="2" customWidth="1"/>
    <col min="8459" max="8459" width="19.7109375" style="2" bestFit="1" customWidth="1"/>
    <col min="8460" max="8460" width="11.140625" style="2" bestFit="1" customWidth="1"/>
    <col min="8461" max="8467" width="16.140625" style="2" customWidth="1"/>
    <col min="8468" max="8470" width="11.140625" style="2" customWidth="1"/>
    <col min="8471" max="8471" width="9.140625" style="2"/>
    <col min="8472" max="8472" width="15.5703125" style="2" bestFit="1" customWidth="1"/>
    <col min="8473" max="8704" width="9.140625" style="2"/>
    <col min="8705" max="8705" width="23.7109375" style="2" customWidth="1"/>
    <col min="8706" max="8713" width="16.42578125" style="2" customWidth="1"/>
    <col min="8714" max="8714" width="11.140625" style="2" customWidth="1"/>
    <col min="8715" max="8715" width="19.7109375" style="2" bestFit="1" customWidth="1"/>
    <col min="8716" max="8716" width="11.140625" style="2" bestFit="1" customWidth="1"/>
    <col min="8717" max="8723" width="16.140625" style="2" customWidth="1"/>
    <col min="8724" max="8726" width="11.140625" style="2" customWidth="1"/>
    <col min="8727" max="8727" width="9.140625" style="2"/>
    <col min="8728" max="8728" width="15.5703125" style="2" bestFit="1" customWidth="1"/>
    <col min="8729" max="8960" width="9.140625" style="2"/>
    <col min="8961" max="8961" width="23.7109375" style="2" customWidth="1"/>
    <col min="8962" max="8969" width="16.42578125" style="2" customWidth="1"/>
    <col min="8970" max="8970" width="11.140625" style="2" customWidth="1"/>
    <col min="8971" max="8971" width="19.7109375" style="2" bestFit="1" customWidth="1"/>
    <col min="8972" max="8972" width="11.140625" style="2" bestFit="1" customWidth="1"/>
    <col min="8973" max="8979" width="16.140625" style="2" customWidth="1"/>
    <col min="8980" max="8982" width="11.140625" style="2" customWidth="1"/>
    <col min="8983" max="8983" width="9.140625" style="2"/>
    <col min="8984" max="8984" width="15.5703125" style="2" bestFit="1" customWidth="1"/>
    <col min="8985" max="9216" width="9.140625" style="2"/>
    <col min="9217" max="9217" width="23.7109375" style="2" customWidth="1"/>
    <col min="9218" max="9225" width="16.42578125" style="2" customWidth="1"/>
    <col min="9226" max="9226" width="11.140625" style="2" customWidth="1"/>
    <col min="9227" max="9227" width="19.7109375" style="2" bestFit="1" customWidth="1"/>
    <col min="9228" max="9228" width="11.140625" style="2" bestFit="1" customWidth="1"/>
    <col min="9229" max="9235" width="16.140625" style="2" customWidth="1"/>
    <col min="9236" max="9238" width="11.140625" style="2" customWidth="1"/>
    <col min="9239" max="9239" width="9.140625" style="2"/>
    <col min="9240" max="9240" width="15.5703125" style="2" bestFit="1" customWidth="1"/>
    <col min="9241" max="9472" width="9.140625" style="2"/>
    <col min="9473" max="9473" width="23.7109375" style="2" customWidth="1"/>
    <col min="9474" max="9481" width="16.42578125" style="2" customWidth="1"/>
    <col min="9482" max="9482" width="11.140625" style="2" customWidth="1"/>
    <col min="9483" max="9483" width="19.7109375" style="2" bestFit="1" customWidth="1"/>
    <col min="9484" max="9484" width="11.140625" style="2" bestFit="1" customWidth="1"/>
    <col min="9485" max="9491" width="16.140625" style="2" customWidth="1"/>
    <col min="9492" max="9494" width="11.140625" style="2" customWidth="1"/>
    <col min="9495" max="9495" width="9.140625" style="2"/>
    <col min="9496" max="9496" width="15.5703125" style="2" bestFit="1" customWidth="1"/>
    <col min="9497" max="9728" width="9.140625" style="2"/>
    <col min="9729" max="9729" width="23.7109375" style="2" customWidth="1"/>
    <col min="9730" max="9737" width="16.42578125" style="2" customWidth="1"/>
    <col min="9738" max="9738" width="11.140625" style="2" customWidth="1"/>
    <col min="9739" max="9739" width="19.7109375" style="2" bestFit="1" customWidth="1"/>
    <col min="9740" max="9740" width="11.140625" style="2" bestFit="1" customWidth="1"/>
    <col min="9741" max="9747" width="16.140625" style="2" customWidth="1"/>
    <col min="9748" max="9750" width="11.140625" style="2" customWidth="1"/>
    <col min="9751" max="9751" width="9.140625" style="2"/>
    <col min="9752" max="9752" width="15.5703125" style="2" bestFit="1" customWidth="1"/>
    <col min="9753" max="9984" width="9.140625" style="2"/>
    <col min="9985" max="9985" width="23.7109375" style="2" customWidth="1"/>
    <col min="9986" max="9993" width="16.42578125" style="2" customWidth="1"/>
    <col min="9994" max="9994" width="11.140625" style="2" customWidth="1"/>
    <col min="9995" max="9995" width="19.7109375" style="2" bestFit="1" customWidth="1"/>
    <col min="9996" max="9996" width="11.140625" style="2" bestFit="1" customWidth="1"/>
    <col min="9997" max="10003" width="16.140625" style="2" customWidth="1"/>
    <col min="10004" max="10006" width="11.140625" style="2" customWidth="1"/>
    <col min="10007" max="10007" width="9.140625" style="2"/>
    <col min="10008" max="10008" width="15.5703125" style="2" bestFit="1" customWidth="1"/>
    <col min="10009" max="10240" width="9.140625" style="2"/>
    <col min="10241" max="10241" width="23.7109375" style="2" customWidth="1"/>
    <col min="10242" max="10249" width="16.42578125" style="2" customWidth="1"/>
    <col min="10250" max="10250" width="11.140625" style="2" customWidth="1"/>
    <col min="10251" max="10251" width="19.7109375" style="2" bestFit="1" customWidth="1"/>
    <col min="10252" max="10252" width="11.140625" style="2" bestFit="1" customWidth="1"/>
    <col min="10253" max="10259" width="16.140625" style="2" customWidth="1"/>
    <col min="10260" max="10262" width="11.140625" style="2" customWidth="1"/>
    <col min="10263" max="10263" width="9.140625" style="2"/>
    <col min="10264" max="10264" width="15.5703125" style="2" bestFit="1" customWidth="1"/>
    <col min="10265" max="10496" width="9.140625" style="2"/>
    <col min="10497" max="10497" width="23.7109375" style="2" customWidth="1"/>
    <col min="10498" max="10505" width="16.42578125" style="2" customWidth="1"/>
    <col min="10506" max="10506" width="11.140625" style="2" customWidth="1"/>
    <col min="10507" max="10507" width="19.7109375" style="2" bestFit="1" customWidth="1"/>
    <col min="10508" max="10508" width="11.140625" style="2" bestFit="1" customWidth="1"/>
    <col min="10509" max="10515" width="16.140625" style="2" customWidth="1"/>
    <col min="10516" max="10518" width="11.140625" style="2" customWidth="1"/>
    <col min="10519" max="10519" width="9.140625" style="2"/>
    <col min="10520" max="10520" width="15.5703125" style="2" bestFit="1" customWidth="1"/>
    <col min="10521" max="10752" width="9.140625" style="2"/>
    <col min="10753" max="10753" width="23.7109375" style="2" customWidth="1"/>
    <col min="10754" max="10761" width="16.42578125" style="2" customWidth="1"/>
    <col min="10762" max="10762" width="11.140625" style="2" customWidth="1"/>
    <col min="10763" max="10763" width="19.7109375" style="2" bestFit="1" customWidth="1"/>
    <col min="10764" max="10764" width="11.140625" style="2" bestFit="1" customWidth="1"/>
    <col min="10765" max="10771" width="16.140625" style="2" customWidth="1"/>
    <col min="10772" max="10774" width="11.140625" style="2" customWidth="1"/>
    <col min="10775" max="10775" width="9.140625" style="2"/>
    <col min="10776" max="10776" width="15.5703125" style="2" bestFit="1" customWidth="1"/>
    <col min="10777" max="11008" width="9.140625" style="2"/>
    <col min="11009" max="11009" width="23.7109375" style="2" customWidth="1"/>
    <col min="11010" max="11017" width="16.42578125" style="2" customWidth="1"/>
    <col min="11018" max="11018" width="11.140625" style="2" customWidth="1"/>
    <col min="11019" max="11019" width="19.7109375" style="2" bestFit="1" customWidth="1"/>
    <col min="11020" max="11020" width="11.140625" style="2" bestFit="1" customWidth="1"/>
    <col min="11021" max="11027" width="16.140625" style="2" customWidth="1"/>
    <col min="11028" max="11030" width="11.140625" style="2" customWidth="1"/>
    <col min="11031" max="11031" width="9.140625" style="2"/>
    <col min="11032" max="11032" width="15.5703125" style="2" bestFit="1" customWidth="1"/>
    <col min="11033" max="11264" width="9.140625" style="2"/>
    <col min="11265" max="11265" width="23.7109375" style="2" customWidth="1"/>
    <col min="11266" max="11273" width="16.42578125" style="2" customWidth="1"/>
    <col min="11274" max="11274" width="11.140625" style="2" customWidth="1"/>
    <col min="11275" max="11275" width="19.7109375" style="2" bestFit="1" customWidth="1"/>
    <col min="11276" max="11276" width="11.140625" style="2" bestFit="1" customWidth="1"/>
    <col min="11277" max="11283" width="16.140625" style="2" customWidth="1"/>
    <col min="11284" max="11286" width="11.140625" style="2" customWidth="1"/>
    <col min="11287" max="11287" width="9.140625" style="2"/>
    <col min="11288" max="11288" width="15.5703125" style="2" bestFit="1" customWidth="1"/>
    <col min="11289" max="11520" width="9.140625" style="2"/>
    <col min="11521" max="11521" width="23.7109375" style="2" customWidth="1"/>
    <col min="11522" max="11529" width="16.42578125" style="2" customWidth="1"/>
    <col min="11530" max="11530" width="11.140625" style="2" customWidth="1"/>
    <col min="11531" max="11531" width="19.7109375" style="2" bestFit="1" customWidth="1"/>
    <col min="11532" max="11532" width="11.140625" style="2" bestFit="1" customWidth="1"/>
    <col min="11533" max="11539" width="16.140625" style="2" customWidth="1"/>
    <col min="11540" max="11542" width="11.140625" style="2" customWidth="1"/>
    <col min="11543" max="11543" width="9.140625" style="2"/>
    <col min="11544" max="11544" width="15.5703125" style="2" bestFit="1" customWidth="1"/>
    <col min="11545" max="11776" width="9.140625" style="2"/>
    <col min="11777" max="11777" width="23.7109375" style="2" customWidth="1"/>
    <col min="11778" max="11785" width="16.42578125" style="2" customWidth="1"/>
    <col min="11786" max="11786" width="11.140625" style="2" customWidth="1"/>
    <col min="11787" max="11787" width="19.7109375" style="2" bestFit="1" customWidth="1"/>
    <col min="11788" max="11788" width="11.140625" style="2" bestFit="1" customWidth="1"/>
    <col min="11789" max="11795" width="16.140625" style="2" customWidth="1"/>
    <col min="11796" max="11798" width="11.140625" style="2" customWidth="1"/>
    <col min="11799" max="11799" width="9.140625" style="2"/>
    <col min="11800" max="11800" width="15.5703125" style="2" bestFit="1" customWidth="1"/>
    <col min="11801" max="12032" width="9.140625" style="2"/>
    <col min="12033" max="12033" width="23.7109375" style="2" customWidth="1"/>
    <col min="12034" max="12041" width="16.42578125" style="2" customWidth="1"/>
    <col min="12042" max="12042" width="11.140625" style="2" customWidth="1"/>
    <col min="12043" max="12043" width="19.7109375" style="2" bestFit="1" customWidth="1"/>
    <col min="12044" max="12044" width="11.140625" style="2" bestFit="1" customWidth="1"/>
    <col min="12045" max="12051" width="16.140625" style="2" customWidth="1"/>
    <col min="12052" max="12054" width="11.140625" style="2" customWidth="1"/>
    <col min="12055" max="12055" width="9.140625" style="2"/>
    <col min="12056" max="12056" width="15.5703125" style="2" bestFit="1" customWidth="1"/>
    <col min="12057" max="12288" width="9.140625" style="2"/>
    <col min="12289" max="12289" width="23.7109375" style="2" customWidth="1"/>
    <col min="12290" max="12297" width="16.42578125" style="2" customWidth="1"/>
    <col min="12298" max="12298" width="11.140625" style="2" customWidth="1"/>
    <col min="12299" max="12299" width="19.7109375" style="2" bestFit="1" customWidth="1"/>
    <col min="12300" max="12300" width="11.140625" style="2" bestFit="1" customWidth="1"/>
    <col min="12301" max="12307" width="16.140625" style="2" customWidth="1"/>
    <col min="12308" max="12310" width="11.140625" style="2" customWidth="1"/>
    <col min="12311" max="12311" width="9.140625" style="2"/>
    <col min="12312" max="12312" width="15.5703125" style="2" bestFit="1" customWidth="1"/>
    <col min="12313" max="12544" width="9.140625" style="2"/>
    <col min="12545" max="12545" width="23.7109375" style="2" customWidth="1"/>
    <col min="12546" max="12553" width="16.42578125" style="2" customWidth="1"/>
    <col min="12554" max="12554" width="11.140625" style="2" customWidth="1"/>
    <col min="12555" max="12555" width="19.7109375" style="2" bestFit="1" customWidth="1"/>
    <col min="12556" max="12556" width="11.140625" style="2" bestFit="1" customWidth="1"/>
    <col min="12557" max="12563" width="16.140625" style="2" customWidth="1"/>
    <col min="12564" max="12566" width="11.140625" style="2" customWidth="1"/>
    <col min="12567" max="12567" width="9.140625" style="2"/>
    <col min="12568" max="12568" width="15.5703125" style="2" bestFit="1" customWidth="1"/>
    <col min="12569" max="12800" width="9.140625" style="2"/>
    <col min="12801" max="12801" width="23.7109375" style="2" customWidth="1"/>
    <col min="12802" max="12809" width="16.42578125" style="2" customWidth="1"/>
    <col min="12810" max="12810" width="11.140625" style="2" customWidth="1"/>
    <col min="12811" max="12811" width="19.7109375" style="2" bestFit="1" customWidth="1"/>
    <col min="12812" max="12812" width="11.140625" style="2" bestFit="1" customWidth="1"/>
    <col min="12813" max="12819" width="16.140625" style="2" customWidth="1"/>
    <col min="12820" max="12822" width="11.140625" style="2" customWidth="1"/>
    <col min="12823" max="12823" width="9.140625" style="2"/>
    <col min="12824" max="12824" width="15.5703125" style="2" bestFit="1" customWidth="1"/>
    <col min="12825" max="13056" width="9.140625" style="2"/>
    <col min="13057" max="13057" width="23.7109375" style="2" customWidth="1"/>
    <col min="13058" max="13065" width="16.42578125" style="2" customWidth="1"/>
    <col min="13066" max="13066" width="11.140625" style="2" customWidth="1"/>
    <col min="13067" max="13067" width="19.7109375" style="2" bestFit="1" customWidth="1"/>
    <col min="13068" max="13068" width="11.140625" style="2" bestFit="1" customWidth="1"/>
    <col min="13069" max="13075" width="16.140625" style="2" customWidth="1"/>
    <col min="13076" max="13078" width="11.140625" style="2" customWidth="1"/>
    <col min="13079" max="13079" width="9.140625" style="2"/>
    <col min="13080" max="13080" width="15.5703125" style="2" bestFit="1" customWidth="1"/>
    <col min="13081" max="13312" width="9.140625" style="2"/>
    <col min="13313" max="13313" width="23.7109375" style="2" customWidth="1"/>
    <col min="13314" max="13321" width="16.42578125" style="2" customWidth="1"/>
    <col min="13322" max="13322" width="11.140625" style="2" customWidth="1"/>
    <col min="13323" max="13323" width="19.7109375" style="2" bestFit="1" customWidth="1"/>
    <col min="13324" max="13324" width="11.140625" style="2" bestFit="1" customWidth="1"/>
    <col min="13325" max="13331" width="16.140625" style="2" customWidth="1"/>
    <col min="13332" max="13334" width="11.140625" style="2" customWidth="1"/>
    <col min="13335" max="13335" width="9.140625" style="2"/>
    <col min="13336" max="13336" width="15.5703125" style="2" bestFit="1" customWidth="1"/>
    <col min="13337" max="13568" width="9.140625" style="2"/>
    <col min="13569" max="13569" width="23.7109375" style="2" customWidth="1"/>
    <col min="13570" max="13577" width="16.42578125" style="2" customWidth="1"/>
    <col min="13578" max="13578" width="11.140625" style="2" customWidth="1"/>
    <col min="13579" max="13579" width="19.7109375" style="2" bestFit="1" customWidth="1"/>
    <col min="13580" max="13580" width="11.140625" style="2" bestFit="1" customWidth="1"/>
    <col min="13581" max="13587" width="16.140625" style="2" customWidth="1"/>
    <col min="13588" max="13590" width="11.140625" style="2" customWidth="1"/>
    <col min="13591" max="13591" width="9.140625" style="2"/>
    <col min="13592" max="13592" width="15.5703125" style="2" bestFit="1" customWidth="1"/>
    <col min="13593" max="13824" width="9.140625" style="2"/>
    <col min="13825" max="13825" width="23.7109375" style="2" customWidth="1"/>
    <col min="13826" max="13833" width="16.42578125" style="2" customWidth="1"/>
    <col min="13834" max="13834" width="11.140625" style="2" customWidth="1"/>
    <col min="13835" max="13835" width="19.7109375" style="2" bestFit="1" customWidth="1"/>
    <col min="13836" max="13836" width="11.140625" style="2" bestFit="1" customWidth="1"/>
    <col min="13837" max="13843" width="16.140625" style="2" customWidth="1"/>
    <col min="13844" max="13846" width="11.140625" style="2" customWidth="1"/>
    <col min="13847" max="13847" width="9.140625" style="2"/>
    <col min="13848" max="13848" width="15.5703125" style="2" bestFit="1" customWidth="1"/>
    <col min="13849" max="14080" width="9.140625" style="2"/>
    <col min="14081" max="14081" width="23.7109375" style="2" customWidth="1"/>
    <col min="14082" max="14089" width="16.42578125" style="2" customWidth="1"/>
    <col min="14090" max="14090" width="11.140625" style="2" customWidth="1"/>
    <col min="14091" max="14091" width="19.7109375" style="2" bestFit="1" customWidth="1"/>
    <col min="14092" max="14092" width="11.140625" style="2" bestFit="1" customWidth="1"/>
    <col min="14093" max="14099" width="16.140625" style="2" customWidth="1"/>
    <col min="14100" max="14102" width="11.140625" style="2" customWidth="1"/>
    <col min="14103" max="14103" width="9.140625" style="2"/>
    <col min="14104" max="14104" width="15.5703125" style="2" bestFit="1" customWidth="1"/>
    <col min="14105" max="14336" width="9.140625" style="2"/>
    <col min="14337" max="14337" width="23.7109375" style="2" customWidth="1"/>
    <col min="14338" max="14345" width="16.42578125" style="2" customWidth="1"/>
    <col min="14346" max="14346" width="11.140625" style="2" customWidth="1"/>
    <col min="14347" max="14347" width="19.7109375" style="2" bestFit="1" customWidth="1"/>
    <col min="14348" max="14348" width="11.140625" style="2" bestFit="1" customWidth="1"/>
    <col min="14349" max="14355" width="16.140625" style="2" customWidth="1"/>
    <col min="14356" max="14358" width="11.140625" style="2" customWidth="1"/>
    <col min="14359" max="14359" width="9.140625" style="2"/>
    <col min="14360" max="14360" width="15.5703125" style="2" bestFit="1" customWidth="1"/>
    <col min="14361" max="14592" width="9.140625" style="2"/>
    <col min="14593" max="14593" width="23.7109375" style="2" customWidth="1"/>
    <col min="14594" max="14601" width="16.42578125" style="2" customWidth="1"/>
    <col min="14602" max="14602" width="11.140625" style="2" customWidth="1"/>
    <col min="14603" max="14603" width="19.7109375" style="2" bestFit="1" customWidth="1"/>
    <col min="14604" max="14604" width="11.140625" style="2" bestFit="1" customWidth="1"/>
    <col min="14605" max="14611" width="16.140625" style="2" customWidth="1"/>
    <col min="14612" max="14614" width="11.140625" style="2" customWidth="1"/>
    <col min="14615" max="14615" width="9.140625" style="2"/>
    <col min="14616" max="14616" width="15.5703125" style="2" bestFit="1" customWidth="1"/>
    <col min="14617" max="14848" width="9.140625" style="2"/>
    <col min="14849" max="14849" width="23.7109375" style="2" customWidth="1"/>
    <col min="14850" max="14857" width="16.42578125" style="2" customWidth="1"/>
    <col min="14858" max="14858" width="11.140625" style="2" customWidth="1"/>
    <col min="14859" max="14859" width="19.7109375" style="2" bestFit="1" customWidth="1"/>
    <col min="14860" max="14860" width="11.140625" style="2" bestFit="1" customWidth="1"/>
    <col min="14861" max="14867" width="16.140625" style="2" customWidth="1"/>
    <col min="14868" max="14870" width="11.140625" style="2" customWidth="1"/>
    <col min="14871" max="14871" width="9.140625" style="2"/>
    <col min="14872" max="14872" width="15.5703125" style="2" bestFit="1" customWidth="1"/>
    <col min="14873" max="15104" width="9.140625" style="2"/>
    <col min="15105" max="15105" width="23.7109375" style="2" customWidth="1"/>
    <col min="15106" max="15113" width="16.42578125" style="2" customWidth="1"/>
    <col min="15114" max="15114" width="11.140625" style="2" customWidth="1"/>
    <col min="15115" max="15115" width="19.7109375" style="2" bestFit="1" customWidth="1"/>
    <col min="15116" max="15116" width="11.140625" style="2" bestFit="1" customWidth="1"/>
    <col min="15117" max="15123" width="16.140625" style="2" customWidth="1"/>
    <col min="15124" max="15126" width="11.140625" style="2" customWidth="1"/>
    <col min="15127" max="15127" width="9.140625" style="2"/>
    <col min="15128" max="15128" width="15.5703125" style="2" bestFit="1" customWidth="1"/>
    <col min="15129" max="15360" width="9.140625" style="2"/>
    <col min="15361" max="15361" width="23.7109375" style="2" customWidth="1"/>
    <col min="15362" max="15369" width="16.42578125" style="2" customWidth="1"/>
    <col min="15370" max="15370" width="11.140625" style="2" customWidth="1"/>
    <col min="15371" max="15371" width="19.7109375" style="2" bestFit="1" customWidth="1"/>
    <col min="15372" max="15372" width="11.140625" style="2" bestFit="1" customWidth="1"/>
    <col min="15373" max="15379" width="16.140625" style="2" customWidth="1"/>
    <col min="15380" max="15382" width="11.140625" style="2" customWidth="1"/>
    <col min="15383" max="15383" width="9.140625" style="2"/>
    <col min="15384" max="15384" width="15.5703125" style="2" bestFit="1" customWidth="1"/>
    <col min="15385" max="15616" width="9.140625" style="2"/>
    <col min="15617" max="15617" width="23.7109375" style="2" customWidth="1"/>
    <col min="15618" max="15625" width="16.42578125" style="2" customWidth="1"/>
    <col min="15626" max="15626" width="11.140625" style="2" customWidth="1"/>
    <col min="15627" max="15627" width="19.7109375" style="2" bestFit="1" customWidth="1"/>
    <col min="15628" max="15628" width="11.140625" style="2" bestFit="1" customWidth="1"/>
    <col min="15629" max="15635" width="16.140625" style="2" customWidth="1"/>
    <col min="15636" max="15638" width="11.140625" style="2" customWidth="1"/>
    <col min="15639" max="15639" width="9.140625" style="2"/>
    <col min="15640" max="15640" width="15.5703125" style="2" bestFit="1" customWidth="1"/>
    <col min="15641" max="15872" width="9.140625" style="2"/>
    <col min="15873" max="15873" width="23.7109375" style="2" customWidth="1"/>
    <col min="15874" max="15881" width="16.42578125" style="2" customWidth="1"/>
    <col min="15882" max="15882" width="11.140625" style="2" customWidth="1"/>
    <col min="15883" max="15883" width="19.7109375" style="2" bestFit="1" customWidth="1"/>
    <col min="15884" max="15884" width="11.140625" style="2" bestFit="1" customWidth="1"/>
    <col min="15885" max="15891" width="16.140625" style="2" customWidth="1"/>
    <col min="15892" max="15894" width="11.140625" style="2" customWidth="1"/>
    <col min="15895" max="15895" width="9.140625" style="2"/>
    <col min="15896" max="15896" width="15.5703125" style="2" bestFit="1" customWidth="1"/>
    <col min="15897" max="16128" width="9.140625" style="2"/>
    <col min="16129" max="16129" width="23.7109375" style="2" customWidth="1"/>
    <col min="16130" max="16137" width="16.42578125" style="2" customWidth="1"/>
    <col min="16138" max="16138" width="11.140625" style="2" customWidth="1"/>
    <col min="16139" max="16139" width="19.7109375" style="2" bestFit="1" customWidth="1"/>
    <col min="16140" max="16140" width="11.140625" style="2" bestFit="1" customWidth="1"/>
    <col min="16141" max="16147" width="16.140625" style="2" customWidth="1"/>
    <col min="16148" max="16150" width="11.140625" style="2" customWidth="1"/>
    <col min="16151" max="16151" width="9.140625" style="2"/>
    <col min="16152" max="16152" width="15.5703125" style="2" bestFit="1" customWidth="1"/>
    <col min="16153" max="16384" width="9.140625" style="2"/>
  </cols>
  <sheetData>
    <row r="1" spans="1:25" x14ac:dyDescent="0.25">
      <c r="A1" s="45" t="s">
        <v>0</v>
      </c>
      <c r="B1" s="1" t="s">
        <v>1</v>
      </c>
    </row>
    <row r="3" spans="1:25" x14ac:dyDescent="0.25">
      <c r="A3" s="46" t="s">
        <v>225</v>
      </c>
      <c r="B3" s="46" t="s">
        <v>3</v>
      </c>
      <c r="C3" s="4"/>
      <c r="D3" s="4"/>
      <c r="E3" s="4"/>
      <c r="F3" s="4"/>
      <c r="G3" s="4"/>
      <c r="H3" s="4"/>
      <c r="I3" s="4"/>
      <c r="J3" s="5"/>
      <c r="K3"/>
      <c r="L3"/>
    </row>
    <row r="4" spans="1:25" x14ac:dyDescent="0.25">
      <c r="A4" s="30" t="s">
        <v>4</v>
      </c>
      <c r="B4" s="3" t="s">
        <v>226</v>
      </c>
      <c r="C4" s="10" t="s">
        <v>13</v>
      </c>
      <c r="D4" s="10" t="s">
        <v>227</v>
      </c>
      <c r="E4" s="10" t="s">
        <v>228</v>
      </c>
      <c r="F4" s="10" t="s">
        <v>229</v>
      </c>
      <c r="G4" s="10" t="s">
        <v>230</v>
      </c>
      <c r="H4" s="10" t="s">
        <v>195</v>
      </c>
      <c r="I4" s="10" t="s">
        <v>231</v>
      </c>
      <c r="J4" s="6" t="s">
        <v>19</v>
      </c>
      <c r="K4"/>
      <c r="L4"/>
      <c r="X4" s="2" t="s">
        <v>20</v>
      </c>
      <c r="Y4" s="2" t="s">
        <v>21</v>
      </c>
    </row>
    <row r="5" spans="1:25" x14ac:dyDescent="0.25">
      <c r="A5" s="3" t="s">
        <v>200</v>
      </c>
      <c r="B5" s="3">
        <v>28</v>
      </c>
      <c r="C5" s="10">
        <v>29</v>
      </c>
      <c r="D5" s="10"/>
      <c r="E5" s="10">
        <v>30</v>
      </c>
      <c r="F5" s="10">
        <v>30</v>
      </c>
      <c r="G5" s="10">
        <v>30</v>
      </c>
      <c r="H5" s="10">
        <v>28</v>
      </c>
      <c r="I5" s="10">
        <v>30</v>
      </c>
      <c r="J5" s="11">
        <v>205</v>
      </c>
      <c r="K5"/>
      <c r="L5"/>
      <c r="X5" s="2">
        <f>IF(COUNT(B5:S5)&gt;10,SUMPRODUCT(LARGE(B5:S5,{1,2,3,4,5,6,7,8,9,10})),T5)</f>
        <v>0</v>
      </c>
      <c r="Y5" s="2">
        <f>IF(COUNT(B5:S5)&gt;10,10,COUNT(B5:S5))</f>
        <v>8</v>
      </c>
    </row>
    <row r="6" spans="1:25" x14ac:dyDescent="0.25">
      <c r="A6" s="12" t="s">
        <v>207</v>
      </c>
      <c r="B6" s="12">
        <v>24</v>
      </c>
      <c r="C6" s="2">
        <v>17</v>
      </c>
      <c r="D6" s="2">
        <v>27</v>
      </c>
      <c r="E6" s="2">
        <v>29</v>
      </c>
      <c r="F6" s="2">
        <v>26</v>
      </c>
      <c r="G6" s="2">
        <v>28</v>
      </c>
      <c r="H6" s="2">
        <v>20</v>
      </c>
      <c r="I6" s="2">
        <v>26</v>
      </c>
      <c r="J6" s="13">
        <v>197</v>
      </c>
      <c r="K6"/>
      <c r="L6"/>
      <c r="X6" s="2">
        <f>IF(COUNT(B6:S6)&gt;10,SUMPRODUCT(LARGE(B6:S6,{1,2,3,4,5,6,7,8,9,10})),T6)</f>
        <v>0</v>
      </c>
      <c r="Y6" s="2">
        <f t="shared" ref="Y6:Y50" si="0">IF(COUNT(B6:S6)&gt;10,10,COUNT(B6:S6))</f>
        <v>9</v>
      </c>
    </row>
    <row r="7" spans="1:25" x14ac:dyDescent="0.25">
      <c r="A7" s="12" t="s">
        <v>141</v>
      </c>
      <c r="B7" s="12">
        <v>21</v>
      </c>
      <c r="C7" s="2">
        <v>13</v>
      </c>
      <c r="D7" s="2">
        <v>26</v>
      </c>
      <c r="E7" s="2">
        <v>27</v>
      </c>
      <c r="F7" s="2">
        <v>23</v>
      </c>
      <c r="H7" s="2">
        <v>18</v>
      </c>
      <c r="J7" s="13">
        <v>128</v>
      </c>
      <c r="K7"/>
      <c r="L7"/>
      <c r="X7" s="2">
        <f>IF(COUNT(B7:S7)&gt;10,SUMPRODUCT(LARGE(B7:S7,{1,2,3,4,5,6,7,8,9,10})),T7)</f>
        <v>0</v>
      </c>
      <c r="Y7" s="2">
        <f t="shared" si="0"/>
        <v>7</v>
      </c>
    </row>
    <row r="8" spans="1:25" x14ac:dyDescent="0.25">
      <c r="A8" s="12" t="s">
        <v>24</v>
      </c>
      <c r="B8" s="12"/>
      <c r="C8" s="2">
        <v>28</v>
      </c>
      <c r="D8" s="2">
        <v>30</v>
      </c>
      <c r="H8" s="2">
        <v>29</v>
      </c>
      <c r="I8" s="2">
        <v>29</v>
      </c>
      <c r="J8" s="13">
        <v>116</v>
      </c>
      <c r="K8"/>
      <c r="L8"/>
      <c r="X8" s="2">
        <f>IF(COUNT(B8:S8)&gt;10,SUMPRODUCT(LARGE(B8:S8,{1,2,3,4,5,6,7,8,9,10})),T8)</f>
        <v>0</v>
      </c>
      <c r="Y8" s="2">
        <f t="shared" si="0"/>
        <v>5</v>
      </c>
    </row>
    <row r="9" spans="1:25" x14ac:dyDescent="0.25">
      <c r="A9" s="12" t="s">
        <v>202</v>
      </c>
      <c r="B9" s="12"/>
      <c r="C9" s="2">
        <v>24</v>
      </c>
      <c r="F9" s="2">
        <v>28</v>
      </c>
      <c r="H9" s="2">
        <v>25</v>
      </c>
      <c r="I9" s="2">
        <v>28</v>
      </c>
      <c r="J9" s="13">
        <v>105</v>
      </c>
      <c r="K9"/>
      <c r="L9"/>
      <c r="X9" s="2">
        <f>IF(COUNT(B9:S9)&gt;10,SUMPRODUCT(LARGE(B9:S9,{1,2,3,4,5,6,7,8,9,10})),T9)</f>
        <v>0</v>
      </c>
      <c r="Y9" s="2">
        <f t="shared" si="0"/>
        <v>5</v>
      </c>
    </row>
    <row r="10" spans="1:25" x14ac:dyDescent="0.25">
      <c r="A10" s="12" t="s">
        <v>201</v>
      </c>
      <c r="B10" s="12">
        <v>23</v>
      </c>
      <c r="C10" s="2">
        <v>11</v>
      </c>
      <c r="F10" s="2">
        <v>24</v>
      </c>
      <c r="H10" s="2">
        <v>19</v>
      </c>
      <c r="I10" s="2">
        <v>25</v>
      </c>
      <c r="J10" s="13">
        <v>102</v>
      </c>
      <c r="K10"/>
      <c r="L10"/>
      <c r="X10" s="2">
        <f>IF(COUNT(B10:S10)&gt;10,SUMPRODUCT(LARGE(B10:S10,{1,2,3,4,5,6,7,8,9,10})),T10)</f>
        <v>0</v>
      </c>
      <c r="Y10" s="2">
        <f t="shared" si="0"/>
        <v>6</v>
      </c>
    </row>
    <row r="11" spans="1:25" x14ac:dyDescent="0.25">
      <c r="A11" s="12" t="s">
        <v>232</v>
      </c>
      <c r="B11" s="12">
        <v>30</v>
      </c>
      <c r="C11" s="2">
        <v>27</v>
      </c>
      <c r="H11" s="2">
        <v>27</v>
      </c>
      <c r="J11" s="13">
        <v>84</v>
      </c>
      <c r="K11"/>
      <c r="L11"/>
      <c r="X11" s="2">
        <f>IF(COUNT(B11:S11)&gt;10,SUMPRODUCT(LARGE(B11:S11,{1,2,3,4,5,6,7,8,9,10})),T11)</f>
        <v>0</v>
      </c>
      <c r="Y11" s="2">
        <f t="shared" si="0"/>
        <v>4</v>
      </c>
    </row>
    <row r="12" spans="1:25" x14ac:dyDescent="0.25">
      <c r="A12" s="12" t="s">
        <v>143</v>
      </c>
      <c r="B12" s="12">
        <v>27</v>
      </c>
      <c r="C12" s="2">
        <v>25</v>
      </c>
      <c r="F12" s="2">
        <v>29</v>
      </c>
      <c r="J12" s="13">
        <v>81</v>
      </c>
      <c r="K12"/>
      <c r="L12"/>
      <c r="X12" s="2">
        <f>IF(COUNT(B12:S12)&gt;10,SUMPRODUCT(LARGE(B12:S12,{1,2,3,4,5,6,7,8,9,10})),T12)</f>
        <v>0</v>
      </c>
      <c r="Y12" s="2">
        <f t="shared" si="0"/>
        <v>4</v>
      </c>
    </row>
    <row r="13" spans="1:25" x14ac:dyDescent="0.25">
      <c r="A13" s="12" t="s">
        <v>26</v>
      </c>
      <c r="B13" s="12"/>
      <c r="C13" s="2">
        <v>21</v>
      </c>
      <c r="F13" s="2">
        <v>27</v>
      </c>
      <c r="H13" s="2">
        <v>21</v>
      </c>
      <c r="J13" s="13">
        <v>69</v>
      </c>
      <c r="K13"/>
      <c r="L13"/>
      <c r="X13" s="2">
        <f>IF(COUNT(B13:S13)&gt;10,SUMPRODUCT(LARGE(B13:S13,{1,2,3,4,5,6,7,8,9,10})),T13)</f>
        <v>0</v>
      </c>
      <c r="Y13" s="2">
        <f t="shared" si="0"/>
        <v>4</v>
      </c>
    </row>
    <row r="14" spans="1:25" x14ac:dyDescent="0.25">
      <c r="A14" s="12" t="s">
        <v>41</v>
      </c>
      <c r="B14" s="12">
        <v>14</v>
      </c>
      <c r="C14" s="2">
        <v>1</v>
      </c>
      <c r="D14" s="2">
        <v>24</v>
      </c>
      <c r="F14" s="2">
        <v>21</v>
      </c>
      <c r="H14" s="2">
        <v>9</v>
      </c>
      <c r="J14" s="13">
        <v>69</v>
      </c>
      <c r="K14"/>
      <c r="L14"/>
      <c r="X14" s="2">
        <f>IF(COUNT(B14:S14)&gt;10,SUMPRODUCT(LARGE(B14:S14,{1,2,3,4,5,6,7,8,9,10})),T14)</f>
        <v>0</v>
      </c>
      <c r="Y14" s="2">
        <f t="shared" si="0"/>
        <v>6</v>
      </c>
    </row>
    <row r="15" spans="1:25" x14ac:dyDescent="0.25">
      <c r="A15" s="12" t="s">
        <v>233</v>
      </c>
      <c r="B15" s="12"/>
      <c r="C15" s="2">
        <v>30</v>
      </c>
      <c r="H15" s="2">
        <v>30</v>
      </c>
      <c r="J15" s="13">
        <v>60</v>
      </c>
      <c r="K15"/>
      <c r="L15"/>
      <c r="X15" s="2">
        <f>IF(COUNT(B15:S15)&gt;10,SUMPRODUCT(LARGE(B15:S15,{1,2,3,4,5,6,7,8,9,10})),T15)</f>
        <v>0</v>
      </c>
      <c r="Y15" s="2">
        <f t="shared" si="0"/>
        <v>3</v>
      </c>
    </row>
    <row r="16" spans="1:25" x14ac:dyDescent="0.25">
      <c r="A16" s="12" t="s">
        <v>40</v>
      </c>
      <c r="B16" s="12">
        <v>15</v>
      </c>
      <c r="C16" s="2">
        <v>3</v>
      </c>
      <c r="E16" s="2">
        <v>26</v>
      </c>
      <c r="H16" s="2">
        <v>11</v>
      </c>
      <c r="J16" s="13">
        <v>55</v>
      </c>
      <c r="K16"/>
      <c r="L16"/>
      <c r="X16" s="2">
        <f>IF(COUNT(B16:S16)&gt;10,SUMPRODUCT(LARGE(B16:S16,{1,2,3,4,5,6,7,8,9,10})),T16)</f>
        <v>0</v>
      </c>
      <c r="Y16" s="2">
        <f t="shared" si="0"/>
        <v>5</v>
      </c>
    </row>
    <row r="17" spans="1:25" x14ac:dyDescent="0.25">
      <c r="A17" s="12" t="s">
        <v>132</v>
      </c>
      <c r="B17" s="12">
        <v>29</v>
      </c>
      <c r="C17" s="2">
        <v>26</v>
      </c>
      <c r="J17" s="13">
        <v>55</v>
      </c>
      <c r="K17"/>
      <c r="L17"/>
      <c r="X17" s="2">
        <f>IF(COUNT(B17:S17)&gt;10,SUMPRODUCT(LARGE(B17:S17,{1,2,3,4,5,6,7,8,9,10})),T17)</f>
        <v>0</v>
      </c>
      <c r="Y17" s="2">
        <f t="shared" si="0"/>
        <v>3</v>
      </c>
    </row>
    <row r="18" spans="1:25" x14ac:dyDescent="0.25">
      <c r="A18" s="12" t="s">
        <v>32</v>
      </c>
      <c r="B18" s="12"/>
      <c r="C18" s="2">
        <v>1</v>
      </c>
      <c r="E18" s="2">
        <v>28</v>
      </c>
      <c r="F18" s="2">
        <v>25</v>
      </c>
      <c r="J18" s="13">
        <v>54</v>
      </c>
      <c r="K18"/>
      <c r="L18"/>
      <c r="X18" s="2">
        <f>IF(COUNT(B18:S18)&gt;10,SUMPRODUCT(LARGE(B18:S18,{1,2,3,4,5,6,7,8,9,10})),T18)</f>
        <v>0</v>
      </c>
      <c r="Y18" s="2">
        <f t="shared" si="0"/>
        <v>4</v>
      </c>
    </row>
    <row r="19" spans="1:25" x14ac:dyDescent="0.25">
      <c r="A19" s="12" t="s">
        <v>136</v>
      </c>
      <c r="B19" s="12"/>
      <c r="D19" s="2">
        <v>28</v>
      </c>
      <c r="H19" s="2">
        <v>26</v>
      </c>
      <c r="J19" s="13">
        <v>54</v>
      </c>
      <c r="K19"/>
      <c r="L19"/>
      <c r="X19" s="2">
        <f>IF(COUNT(B19:S19)&gt;10,SUMPRODUCT(LARGE(B19:S19,{1,2,3,4,5,6,7,8,9,10})),T19)</f>
        <v>0</v>
      </c>
      <c r="Y19" s="2">
        <f t="shared" si="0"/>
        <v>3</v>
      </c>
    </row>
    <row r="20" spans="1:25" x14ac:dyDescent="0.25">
      <c r="A20" s="12" t="s">
        <v>234</v>
      </c>
      <c r="B20" s="12">
        <v>18</v>
      </c>
      <c r="F20" s="2">
        <v>20</v>
      </c>
      <c r="H20" s="2">
        <v>15</v>
      </c>
      <c r="J20" s="13">
        <v>53</v>
      </c>
      <c r="K20"/>
      <c r="L20"/>
      <c r="X20" s="2">
        <f>IF(COUNT(B20:S20)&gt;10,SUMPRODUCT(LARGE(B20:S20,{1,2,3,4,5,6,7,8,9,10})),T20)</f>
        <v>0</v>
      </c>
      <c r="Y20" s="2">
        <f t="shared" si="0"/>
        <v>4</v>
      </c>
    </row>
    <row r="21" spans="1:25" x14ac:dyDescent="0.25">
      <c r="A21" s="12" t="s">
        <v>153</v>
      </c>
      <c r="B21" s="12">
        <v>26</v>
      </c>
      <c r="I21" s="2">
        <v>27</v>
      </c>
      <c r="J21" s="13">
        <v>53</v>
      </c>
      <c r="K21"/>
      <c r="L21"/>
      <c r="X21" s="2">
        <f>IF(COUNT(B21:S21)&gt;10,SUMPRODUCT(LARGE(B21:S21,{1,2,3,4,5,6,7,8,9,10})),T21)</f>
        <v>0</v>
      </c>
      <c r="Y21" s="2">
        <f t="shared" si="0"/>
        <v>3</v>
      </c>
    </row>
    <row r="22" spans="1:25" x14ac:dyDescent="0.25">
      <c r="A22" s="12" t="s">
        <v>235</v>
      </c>
      <c r="B22" s="12"/>
      <c r="G22" s="2">
        <v>29</v>
      </c>
      <c r="H22" s="2">
        <v>23</v>
      </c>
      <c r="J22" s="13">
        <v>52</v>
      </c>
      <c r="K22"/>
      <c r="L22"/>
      <c r="X22" s="2">
        <f>IF(COUNT(B22:S22)&gt;10,SUMPRODUCT(LARGE(B22:S22,{1,2,3,4,5,6,7,8,9,10})),T22)</f>
        <v>0</v>
      </c>
      <c r="Y22" s="2">
        <f t="shared" si="0"/>
        <v>3</v>
      </c>
    </row>
    <row r="23" spans="1:25" x14ac:dyDescent="0.25">
      <c r="A23" s="12" t="s">
        <v>27</v>
      </c>
      <c r="B23" s="12"/>
      <c r="F23" s="2">
        <v>19</v>
      </c>
      <c r="H23" s="2">
        <v>8</v>
      </c>
      <c r="I23" s="2">
        <v>24</v>
      </c>
      <c r="J23" s="13">
        <v>51</v>
      </c>
      <c r="K23"/>
      <c r="L23"/>
      <c r="X23" s="2">
        <f>IF(COUNT(B23:S23)&gt;10,SUMPRODUCT(LARGE(B23:S23,{1,2,3,4,5,6,7,8,9,10})),T23)</f>
        <v>0</v>
      </c>
      <c r="Y23" s="2">
        <f t="shared" si="0"/>
        <v>4</v>
      </c>
    </row>
    <row r="24" spans="1:25" x14ac:dyDescent="0.25">
      <c r="A24" s="12" t="s">
        <v>25</v>
      </c>
      <c r="B24" s="12"/>
      <c r="C24" s="2">
        <v>22</v>
      </c>
      <c r="H24" s="2">
        <v>24</v>
      </c>
      <c r="J24" s="13">
        <v>46</v>
      </c>
      <c r="K24"/>
      <c r="L24"/>
      <c r="X24" s="2">
        <f>IF(COUNT(B24:S24)&gt;10,SUMPRODUCT(LARGE(B24:S24,{1,2,3,4,5,6,7,8,9,10})),T24)</f>
        <v>0</v>
      </c>
      <c r="Y24" s="2">
        <f t="shared" si="0"/>
        <v>3</v>
      </c>
    </row>
    <row r="25" spans="1:25" x14ac:dyDescent="0.25">
      <c r="A25" s="12" t="s">
        <v>48</v>
      </c>
      <c r="B25" s="12">
        <v>25</v>
      </c>
      <c r="C25" s="2">
        <v>19</v>
      </c>
      <c r="J25" s="13">
        <v>44</v>
      </c>
      <c r="K25"/>
      <c r="L25"/>
      <c r="X25" s="2">
        <f>IF(COUNT(B25:S25)&gt;10,SUMPRODUCT(LARGE(B25:S25,{1,2,3,4,5,6,7,8,9,10})),T25)</f>
        <v>0</v>
      </c>
      <c r="Y25" s="2">
        <f t="shared" si="0"/>
        <v>3</v>
      </c>
    </row>
    <row r="26" spans="1:25" x14ac:dyDescent="0.25">
      <c r="A26" s="12" t="s">
        <v>44</v>
      </c>
      <c r="B26" s="12">
        <v>19</v>
      </c>
      <c r="C26" s="2">
        <v>14</v>
      </c>
      <c r="H26" s="2">
        <v>10</v>
      </c>
      <c r="J26" s="13">
        <v>43</v>
      </c>
      <c r="K26"/>
      <c r="L26"/>
      <c r="X26" s="2">
        <f>IF(COUNT(B26:S26)&gt;10,SUMPRODUCT(LARGE(B26:S26,{1,2,3,4,5,6,7,8,9,10})),T26)</f>
        <v>0</v>
      </c>
      <c r="Y26" s="2">
        <f t="shared" si="0"/>
        <v>4</v>
      </c>
    </row>
    <row r="27" spans="1:25" x14ac:dyDescent="0.25">
      <c r="A27" s="12" t="s">
        <v>39</v>
      </c>
      <c r="B27" s="12"/>
      <c r="C27" s="2">
        <v>20</v>
      </c>
      <c r="H27" s="2">
        <v>22</v>
      </c>
      <c r="J27" s="13">
        <v>42</v>
      </c>
      <c r="K27"/>
      <c r="L27"/>
      <c r="X27" s="2">
        <f>IF(COUNT(B27:S27)&gt;10,SUMPRODUCT(LARGE(B27:S27,{1,2,3,4,5,6,7,8,9,10})),T27)</f>
        <v>0</v>
      </c>
      <c r="Y27" s="2">
        <f t="shared" si="0"/>
        <v>3</v>
      </c>
    </row>
    <row r="28" spans="1:25" x14ac:dyDescent="0.25">
      <c r="A28" s="12" t="s">
        <v>236</v>
      </c>
      <c r="B28" s="12"/>
      <c r="H28" s="2">
        <v>14</v>
      </c>
      <c r="I28" s="2">
        <v>22</v>
      </c>
      <c r="J28" s="13">
        <v>36</v>
      </c>
      <c r="K28"/>
      <c r="L28"/>
      <c r="X28" s="2">
        <f>IF(COUNT(B28:S28)&gt;10,SUMPRODUCT(LARGE(B28:S28,{1,2,3,4,5,6,7,8,9,10})),T28)</f>
        <v>0</v>
      </c>
      <c r="Y28" s="2">
        <f t="shared" si="0"/>
        <v>3</v>
      </c>
    </row>
    <row r="29" spans="1:25" x14ac:dyDescent="0.25">
      <c r="A29" s="12" t="s">
        <v>23</v>
      </c>
      <c r="B29" s="12">
        <v>17</v>
      </c>
      <c r="C29" s="2">
        <v>5</v>
      </c>
      <c r="H29" s="2">
        <v>13</v>
      </c>
      <c r="J29" s="13">
        <v>35</v>
      </c>
      <c r="K29"/>
      <c r="L29"/>
      <c r="X29" s="2">
        <f>IF(COUNT(B29:S29)&gt;10,SUMPRODUCT(LARGE(B29:S29,{1,2,3,4,5,6,7,8,9,10})),T29)</f>
        <v>0</v>
      </c>
      <c r="Y29" s="2">
        <f t="shared" si="0"/>
        <v>4</v>
      </c>
    </row>
    <row r="30" spans="1:25" x14ac:dyDescent="0.25">
      <c r="A30" s="12" t="s">
        <v>34</v>
      </c>
      <c r="B30" s="12"/>
      <c r="C30" s="2">
        <v>8</v>
      </c>
      <c r="D30" s="2">
        <v>25</v>
      </c>
      <c r="J30" s="13">
        <v>33</v>
      </c>
      <c r="K30"/>
      <c r="L30"/>
      <c r="X30" s="2">
        <f>IF(COUNT(B30:S30)&gt;10,SUMPRODUCT(LARGE(B30:S30,{1,2,3,4,5,6,7,8,9,10})),T30)</f>
        <v>0</v>
      </c>
      <c r="Y30" s="2">
        <f t="shared" si="0"/>
        <v>3</v>
      </c>
    </row>
    <row r="31" spans="1:25" x14ac:dyDescent="0.25">
      <c r="A31" s="12" t="s">
        <v>237</v>
      </c>
      <c r="B31" s="12"/>
      <c r="C31" s="2">
        <v>16</v>
      </c>
      <c r="H31" s="2">
        <v>16</v>
      </c>
      <c r="J31" s="13">
        <v>32</v>
      </c>
      <c r="K31"/>
      <c r="L31"/>
      <c r="X31" s="2">
        <f>IF(COUNT(B31:S31)&gt;10,SUMPRODUCT(LARGE(B31:S31,{1,2,3,4,5,6,7,8,9,10})),T31)</f>
        <v>0</v>
      </c>
      <c r="Y31" s="2">
        <f t="shared" si="0"/>
        <v>3</v>
      </c>
    </row>
    <row r="32" spans="1:25" x14ac:dyDescent="0.25">
      <c r="A32" s="12" t="s">
        <v>238</v>
      </c>
      <c r="B32" s="12">
        <v>12</v>
      </c>
      <c r="C32" s="2">
        <v>1</v>
      </c>
      <c r="F32" s="2">
        <v>18</v>
      </c>
      <c r="J32" s="13">
        <v>31</v>
      </c>
      <c r="K32"/>
      <c r="L32"/>
      <c r="X32" s="2">
        <f>IF(COUNT(B32:S32)&gt;10,SUMPRODUCT(LARGE(B32:S32,{1,2,3,4,5,6,7,8,9,10})),T32)</f>
        <v>0</v>
      </c>
      <c r="Y32" s="2">
        <f t="shared" si="0"/>
        <v>4</v>
      </c>
    </row>
    <row r="33" spans="1:25" x14ac:dyDescent="0.25">
      <c r="A33" s="12" t="s">
        <v>30</v>
      </c>
      <c r="B33" s="12"/>
      <c r="D33" s="2">
        <v>29</v>
      </c>
      <c r="J33" s="13">
        <v>29</v>
      </c>
      <c r="K33"/>
      <c r="L33"/>
      <c r="X33" s="2">
        <f>IF(COUNT(B33:S33)&gt;10,SUMPRODUCT(LARGE(B33:S33,{1,2,3,4,5,6,7,8,9,10})),T33)</f>
        <v>0</v>
      </c>
      <c r="Y33" s="2">
        <f t="shared" si="0"/>
        <v>2</v>
      </c>
    </row>
    <row r="34" spans="1:25" x14ac:dyDescent="0.25">
      <c r="A34" s="12" t="s">
        <v>205</v>
      </c>
      <c r="B34" s="12"/>
      <c r="C34" s="2">
        <v>6</v>
      </c>
      <c r="F34" s="2">
        <v>22</v>
      </c>
      <c r="J34" s="13">
        <v>28</v>
      </c>
      <c r="K34"/>
      <c r="L34"/>
      <c r="X34" s="2">
        <f>IF(COUNT(B34:S34)&gt;10,SUMPRODUCT(LARGE(B34:S34,{1,2,3,4,5,6,7,8,9,10})),T34)</f>
        <v>0</v>
      </c>
      <c r="Y34" s="2">
        <f t="shared" si="0"/>
        <v>3</v>
      </c>
    </row>
    <row r="35" spans="1:25" x14ac:dyDescent="0.25">
      <c r="A35" s="12" t="s">
        <v>209</v>
      </c>
      <c r="B35" s="12">
        <v>16</v>
      </c>
      <c r="C35" s="2">
        <v>10</v>
      </c>
      <c r="J35" s="13">
        <v>26</v>
      </c>
      <c r="K35"/>
      <c r="L35"/>
      <c r="X35" s="2">
        <f>IF(COUNT(B35:S35)&gt;10,SUMPRODUCT(LARGE(B35:S35,{1,2,3,4,5,6,7,8,9,10})),T35)</f>
        <v>0</v>
      </c>
      <c r="Y35" s="2">
        <f t="shared" si="0"/>
        <v>3</v>
      </c>
    </row>
    <row r="36" spans="1:25" x14ac:dyDescent="0.25">
      <c r="A36" s="12" t="s">
        <v>239</v>
      </c>
      <c r="B36" s="12"/>
      <c r="E36" s="2">
        <v>25</v>
      </c>
      <c r="J36" s="13">
        <v>25</v>
      </c>
      <c r="K36"/>
      <c r="L36"/>
      <c r="X36" s="2">
        <f>IF(COUNT(B36:S36)&gt;10,SUMPRODUCT(LARGE(B36:S36,{1,2,3,4,5,6,7,8,9,10})),T36)</f>
        <v>0</v>
      </c>
      <c r="Y36" s="2">
        <f t="shared" si="0"/>
        <v>2</v>
      </c>
    </row>
    <row r="37" spans="1:25" x14ac:dyDescent="0.25">
      <c r="A37" s="12" t="s">
        <v>240</v>
      </c>
      <c r="B37" s="12"/>
      <c r="E37" s="2">
        <v>24</v>
      </c>
      <c r="J37" s="13">
        <v>24</v>
      </c>
      <c r="K37"/>
      <c r="L37"/>
      <c r="X37" s="2">
        <f>IF(COUNT(B37:S37)&gt;10,SUMPRODUCT(LARGE(B37:S37,{1,2,3,4,5,6,7,8,9,10})),T37)</f>
        <v>0</v>
      </c>
      <c r="Y37" s="2">
        <f t="shared" si="0"/>
        <v>2</v>
      </c>
    </row>
    <row r="38" spans="1:25" x14ac:dyDescent="0.25">
      <c r="A38" s="12" t="s">
        <v>241</v>
      </c>
      <c r="B38" s="12"/>
      <c r="C38" s="2">
        <v>23</v>
      </c>
      <c r="J38" s="13">
        <v>23</v>
      </c>
      <c r="K38"/>
      <c r="L38"/>
      <c r="X38" s="2">
        <f>IF(COUNT(B38:S38)&gt;10,SUMPRODUCT(LARGE(B38:S38,{1,2,3,4,5,6,7,8,9,10})),T38)</f>
        <v>0</v>
      </c>
      <c r="Y38" s="2">
        <f t="shared" si="0"/>
        <v>2</v>
      </c>
    </row>
    <row r="39" spans="1:25" x14ac:dyDescent="0.25">
      <c r="A39" s="12" t="s">
        <v>61</v>
      </c>
      <c r="B39" s="12"/>
      <c r="I39" s="2">
        <v>23</v>
      </c>
      <c r="J39" s="13">
        <v>23</v>
      </c>
      <c r="K39"/>
      <c r="L39"/>
      <c r="X39" s="2">
        <f>IF(COUNT(B39:S39)&gt;10,SUMPRODUCT(LARGE(B39:S39,{1,2,3,4,5,6,7,8,9,10})),T39)</f>
        <v>0</v>
      </c>
      <c r="Y39" s="2">
        <f t="shared" si="0"/>
        <v>2</v>
      </c>
    </row>
    <row r="40" spans="1:25" x14ac:dyDescent="0.25">
      <c r="A40" s="12" t="s">
        <v>59</v>
      </c>
      <c r="B40" s="12">
        <v>22</v>
      </c>
      <c r="J40" s="13">
        <v>22</v>
      </c>
      <c r="K40"/>
      <c r="L40"/>
      <c r="X40" s="2">
        <f>IF(COUNT(B40:S40)&gt;10,SUMPRODUCT(LARGE(B40:S40,{1,2,3,4,5,6,7,8,9,10})),T40)</f>
        <v>0</v>
      </c>
      <c r="Y40" s="2">
        <f t="shared" si="0"/>
        <v>2</v>
      </c>
    </row>
    <row r="41" spans="1:25" x14ac:dyDescent="0.25">
      <c r="A41" s="12" t="s">
        <v>242</v>
      </c>
      <c r="B41" s="12">
        <v>13</v>
      </c>
      <c r="C41" s="2">
        <v>9</v>
      </c>
      <c r="J41" s="13">
        <v>22</v>
      </c>
      <c r="K41"/>
      <c r="L41"/>
      <c r="X41" s="2">
        <f>IF(COUNT(B41:S41)&gt;10,SUMPRODUCT(LARGE(B41:S41,{1,2,3,4,5,6,7,8,9,10})),T41)</f>
        <v>0</v>
      </c>
      <c r="Y41" s="2">
        <f t="shared" si="0"/>
        <v>3</v>
      </c>
    </row>
    <row r="42" spans="1:25" x14ac:dyDescent="0.25">
      <c r="A42" s="12" t="s">
        <v>243</v>
      </c>
      <c r="B42" s="12"/>
      <c r="I42" s="2">
        <v>21</v>
      </c>
      <c r="J42" s="13">
        <v>21</v>
      </c>
      <c r="K42"/>
      <c r="L42"/>
      <c r="X42" s="2">
        <f>IF(COUNT(B42:S42)&gt;10,SUMPRODUCT(LARGE(B42:S42,{1,2,3,4,5,6,7,8,9,10})),T42)</f>
        <v>0</v>
      </c>
      <c r="Y42" s="2">
        <f t="shared" si="0"/>
        <v>2</v>
      </c>
    </row>
    <row r="43" spans="1:25" x14ac:dyDescent="0.25">
      <c r="A43" s="12" t="s">
        <v>244</v>
      </c>
      <c r="B43" s="12">
        <v>20</v>
      </c>
      <c r="J43" s="13">
        <v>20</v>
      </c>
      <c r="K43"/>
      <c r="L43"/>
      <c r="X43" s="2">
        <f>IF(COUNT(B43:S43)&gt;10,SUMPRODUCT(LARGE(B43:S43,{1,2,3,4,5,6,7,8,9,10})),T43)</f>
        <v>0</v>
      </c>
      <c r="Y43" s="2">
        <f t="shared" si="0"/>
        <v>2</v>
      </c>
    </row>
    <row r="44" spans="1:25" x14ac:dyDescent="0.25">
      <c r="A44" s="12" t="s">
        <v>140</v>
      </c>
      <c r="B44" s="12"/>
      <c r="C44" s="2">
        <v>18</v>
      </c>
      <c r="J44" s="13">
        <v>18</v>
      </c>
      <c r="X44" s="2">
        <f>IF(COUNT(B44:S44)&gt;10,SUMPRODUCT(LARGE(B44:S44,{1,2,3,4,5,6,7,8,9,10})),T44)</f>
        <v>0</v>
      </c>
      <c r="Y44" s="2">
        <f t="shared" si="0"/>
        <v>2</v>
      </c>
    </row>
    <row r="45" spans="1:25" x14ac:dyDescent="0.25">
      <c r="A45" s="12" t="s">
        <v>49</v>
      </c>
      <c r="B45" s="12"/>
      <c r="H45" s="2">
        <v>17</v>
      </c>
      <c r="J45" s="13">
        <v>17</v>
      </c>
      <c r="X45" s="2">
        <f>IF(COUNT(B45:S45)&gt;10,SUMPRODUCT(LARGE(B45:S45,{1,2,3,4,5,6,7,8,9,10})),T45)</f>
        <v>0</v>
      </c>
      <c r="Y45" s="2">
        <f t="shared" si="0"/>
        <v>2</v>
      </c>
    </row>
    <row r="46" spans="1:25" x14ac:dyDescent="0.25">
      <c r="A46" s="12" t="s">
        <v>166</v>
      </c>
      <c r="B46" s="12"/>
      <c r="F46" s="2">
        <v>17</v>
      </c>
      <c r="J46" s="13">
        <v>17</v>
      </c>
      <c r="X46" s="2">
        <f>IF(COUNT(B46:S46)&gt;10,SUMPRODUCT(LARGE(B46:S46,{1,2,3,4,5,6,7,8,9,10})),T46)</f>
        <v>0</v>
      </c>
      <c r="Y46" s="2">
        <f t="shared" si="0"/>
        <v>2</v>
      </c>
    </row>
    <row r="47" spans="1:25" x14ac:dyDescent="0.25">
      <c r="A47" s="12" t="s">
        <v>29</v>
      </c>
      <c r="B47" s="12"/>
      <c r="C47" s="2">
        <v>15</v>
      </c>
      <c r="J47" s="13">
        <v>15</v>
      </c>
      <c r="X47" s="2">
        <f>IF(COUNT(B47:S47)&gt;10,SUMPRODUCT(LARGE(B47:S47,{1,2,3,4,5,6,7,8,9,10})),T47)</f>
        <v>0</v>
      </c>
      <c r="Y47" s="2">
        <f t="shared" si="0"/>
        <v>2</v>
      </c>
    </row>
    <row r="48" spans="1:25" x14ac:dyDescent="0.25">
      <c r="A48" s="12" t="s">
        <v>245</v>
      </c>
      <c r="B48" s="12">
        <v>11</v>
      </c>
      <c r="C48" s="2">
        <v>2</v>
      </c>
      <c r="J48" s="13">
        <v>13</v>
      </c>
      <c r="X48" s="2">
        <f>IF(COUNT(B48:S48)&gt;10,SUMPRODUCT(LARGE(B48:S48,{1,2,3,4,5,6,7,8,9,10})),T48)</f>
        <v>0</v>
      </c>
      <c r="Y48" s="2">
        <f t="shared" si="0"/>
        <v>3</v>
      </c>
    </row>
    <row r="49" spans="1:25" x14ac:dyDescent="0.25">
      <c r="A49" s="12" t="s">
        <v>36</v>
      </c>
      <c r="B49" s="12"/>
      <c r="C49" s="2">
        <v>1</v>
      </c>
      <c r="H49" s="2">
        <v>12</v>
      </c>
      <c r="J49" s="13">
        <v>13</v>
      </c>
      <c r="X49" s="2">
        <f>IF(COUNT(B49:S49)&gt;10,SUMPRODUCT(LARGE(B49:S49,{1,2,3,4,5,6,7,8,9,10})),T49)</f>
        <v>0</v>
      </c>
      <c r="Y49" s="2">
        <f t="shared" si="0"/>
        <v>3</v>
      </c>
    </row>
    <row r="50" spans="1:25" x14ac:dyDescent="0.25">
      <c r="A50" s="12" t="s">
        <v>246</v>
      </c>
      <c r="B50" s="12"/>
      <c r="C50" s="2">
        <v>12</v>
      </c>
      <c r="J50" s="13">
        <v>12</v>
      </c>
      <c r="X50" s="2">
        <f>IF(COUNT(B50:S50)&gt;10,SUMPRODUCT(LARGE(B50:S50,{1,2,3,4,5,6,7,8,9,10})),T50)</f>
        <v>0</v>
      </c>
      <c r="Y50" s="2">
        <f t="shared" si="0"/>
        <v>2</v>
      </c>
    </row>
    <row r="51" spans="1:25" x14ac:dyDescent="0.25">
      <c r="A51" s="12" t="s">
        <v>60</v>
      </c>
      <c r="B51" s="12"/>
      <c r="C51" s="2">
        <v>7</v>
      </c>
      <c r="J51" s="13">
        <v>7</v>
      </c>
      <c r="X51" s="2">
        <f>IF(COUNT(B51:S51)&gt;10,SUMPRODUCT(LARGE(B51:S51,{1,2,3,4,5,6,7,8,9,10})),T51)</f>
        <v>0</v>
      </c>
      <c r="Y51" s="2">
        <f>IF(COUNT(B51:S51)&gt;10,10,COUNT(B51:S51))</f>
        <v>2</v>
      </c>
    </row>
    <row r="52" spans="1:25" x14ac:dyDescent="0.25">
      <c r="A52" s="12" t="s">
        <v>210</v>
      </c>
      <c r="B52" s="12"/>
      <c r="C52" s="2">
        <v>4</v>
      </c>
      <c r="J52" s="13">
        <v>4</v>
      </c>
      <c r="X52" s="2">
        <f>IF(COUNT(B52:S52)&gt;10,SUMPRODUCT(LARGE(B52:S52,{1,2,3,4,5,6,7,8,9,10})),T52)</f>
        <v>0</v>
      </c>
      <c r="Y52" s="2">
        <f>IF(COUNT(B52:S52)&gt;10,10,COUNT(B52:S52))</f>
        <v>2</v>
      </c>
    </row>
    <row r="53" spans="1:25" x14ac:dyDescent="0.25">
      <c r="A53" s="12" t="s">
        <v>247</v>
      </c>
      <c r="B53" s="12"/>
      <c r="C53" s="2">
        <v>1</v>
      </c>
      <c r="J53" s="13">
        <v>1</v>
      </c>
      <c r="X53" s="2">
        <f>IF(COUNT(B53:S53)&gt;10,SUMPRODUCT(LARGE(B53:S53,{1,2,3,4,5,6,7,8,9,10})),T53)</f>
        <v>0</v>
      </c>
      <c r="Y53" s="2">
        <f>IF(COUNT(B53:S53)&gt;10,10,COUNT(B53:S53))</f>
        <v>2</v>
      </c>
    </row>
    <row r="54" spans="1:25" x14ac:dyDescent="0.25">
      <c r="A54" s="14" t="s">
        <v>204</v>
      </c>
      <c r="B54" s="14"/>
      <c r="C54" s="15">
        <v>1</v>
      </c>
      <c r="D54" s="15"/>
      <c r="E54" s="15"/>
      <c r="F54" s="15"/>
      <c r="G54" s="15"/>
      <c r="H54" s="15"/>
      <c r="I54" s="15"/>
      <c r="J54" s="16">
        <v>1</v>
      </c>
    </row>
    <row r="55" spans="1:25" x14ac:dyDescent="0.25">
      <c r="A55"/>
      <c r="B55"/>
      <c r="C55"/>
      <c r="D55"/>
      <c r="E55"/>
      <c r="F55"/>
      <c r="G55"/>
      <c r="H55"/>
      <c r="I55"/>
      <c r="J55"/>
    </row>
    <row r="56" spans="1:25" x14ac:dyDescent="0.25">
      <c r="A56" s="26"/>
      <c r="B56" s="27"/>
    </row>
    <row r="57" spans="1:25" x14ac:dyDescent="0.25">
      <c r="A57" s="43" t="s">
        <v>0</v>
      </c>
      <c r="B57" s="42" t="s">
        <v>64</v>
      </c>
    </row>
    <row r="59" spans="1:25" x14ac:dyDescent="0.25">
      <c r="A59" s="44" t="s">
        <v>2</v>
      </c>
      <c r="B59" s="44" t="s">
        <v>3</v>
      </c>
      <c r="C59" s="33"/>
      <c r="D59" s="33"/>
      <c r="E59" s="33"/>
      <c r="F59" s="33"/>
      <c r="G59" s="33"/>
      <c r="H59" s="33"/>
      <c r="I59" s="33"/>
      <c r="J59" s="34"/>
    </row>
    <row r="60" spans="1:25" x14ac:dyDescent="0.25">
      <c r="A60" s="44" t="s">
        <v>4</v>
      </c>
      <c r="B60" s="32" t="s">
        <v>13</v>
      </c>
      <c r="C60" s="35" t="s">
        <v>16</v>
      </c>
      <c r="D60" s="35" t="s">
        <v>130</v>
      </c>
      <c r="E60" s="35" t="s">
        <v>194</v>
      </c>
      <c r="F60" s="35" t="s">
        <v>12</v>
      </c>
      <c r="G60" s="35" t="s">
        <v>11</v>
      </c>
      <c r="H60" s="35" t="s">
        <v>196</v>
      </c>
      <c r="I60" s="35" t="s">
        <v>199</v>
      </c>
      <c r="J60" s="36" t="s">
        <v>19</v>
      </c>
      <c r="X60" s="2" t="s">
        <v>20</v>
      </c>
      <c r="Y60" s="2" t="s">
        <v>21</v>
      </c>
    </row>
    <row r="61" spans="1:25" x14ac:dyDescent="0.25">
      <c r="A61" s="32" t="s">
        <v>67</v>
      </c>
      <c r="B61" s="32">
        <v>24</v>
      </c>
      <c r="C61" s="35">
        <v>28</v>
      </c>
      <c r="D61" s="35"/>
      <c r="E61" s="35">
        <v>26</v>
      </c>
      <c r="F61" s="35">
        <v>29</v>
      </c>
      <c r="G61" s="35">
        <v>28</v>
      </c>
      <c r="H61" s="35">
        <v>29</v>
      </c>
      <c r="I61" s="35">
        <v>30</v>
      </c>
      <c r="J61" s="36">
        <v>194</v>
      </c>
      <c r="X61" s="2">
        <f>IF(COUNT(B61:S61)&gt;10,SUMPRODUCT(LARGE(B61:S61,{1,2,3,4,5,6,7,8,9,10})),T61)</f>
        <v>0</v>
      </c>
      <c r="Y61" s="2">
        <f t="shared" ref="Y61:Y124" si="1">IF(COUNT(B61:S61)&gt;10,10,COUNT(B61:S61))</f>
        <v>8</v>
      </c>
    </row>
    <row r="62" spans="1:25" x14ac:dyDescent="0.25">
      <c r="A62" s="37" t="s">
        <v>65</v>
      </c>
      <c r="B62" s="37">
        <v>26</v>
      </c>
      <c r="C62" s="2">
        <v>29</v>
      </c>
      <c r="E62" s="2">
        <v>28</v>
      </c>
      <c r="F62" s="2">
        <v>28</v>
      </c>
      <c r="J62" s="38">
        <v>111</v>
      </c>
      <c r="X62" s="2">
        <f>IF(COUNT(B62:S62)&gt;10,SUMPRODUCT(LARGE(B62:S62,{1,2,3,4,5,6,7,8,9,10})),T62)</f>
        <v>0</v>
      </c>
      <c r="Y62" s="2">
        <f t="shared" si="1"/>
        <v>5</v>
      </c>
    </row>
    <row r="63" spans="1:25" x14ac:dyDescent="0.25">
      <c r="A63" s="37" t="s">
        <v>69</v>
      </c>
      <c r="B63" s="37">
        <v>19</v>
      </c>
      <c r="C63" s="2">
        <v>27</v>
      </c>
      <c r="E63" s="2">
        <v>25</v>
      </c>
      <c r="G63" s="2">
        <v>27</v>
      </c>
      <c r="J63" s="38">
        <v>98</v>
      </c>
      <c r="X63" s="2">
        <f>IF(COUNT(B63:S63)&gt;10,SUMPRODUCT(LARGE(B63:S63,{1,2,3,4,5,6,7,8,9,10})),T63)</f>
        <v>0</v>
      </c>
      <c r="Y63" s="2">
        <f t="shared" si="1"/>
        <v>5</v>
      </c>
    </row>
    <row r="64" spans="1:25" x14ac:dyDescent="0.25">
      <c r="A64" s="37" t="s">
        <v>211</v>
      </c>
      <c r="B64" s="37">
        <v>14</v>
      </c>
      <c r="C64" s="2">
        <v>24</v>
      </c>
      <c r="D64" s="2">
        <v>26</v>
      </c>
      <c r="E64" s="2">
        <v>23</v>
      </c>
      <c r="J64" s="38">
        <v>87</v>
      </c>
      <c r="X64" s="2">
        <f>IF(COUNT(B64:S64)&gt;10,SUMPRODUCT(LARGE(B64:S64,{1,2,3,4,5,6,7,8,9,10})),T64)</f>
        <v>0</v>
      </c>
      <c r="Y64" s="2">
        <f t="shared" si="1"/>
        <v>5</v>
      </c>
    </row>
    <row r="65" spans="1:25" x14ac:dyDescent="0.25">
      <c r="A65" s="37" t="s">
        <v>81</v>
      </c>
      <c r="B65" s="37">
        <v>7</v>
      </c>
      <c r="C65" s="2">
        <v>23</v>
      </c>
      <c r="D65" s="2">
        <v>25</v>
      </c>
      <c r="G65" s="2">
        <v>18</v>
      </c>
      <c r="J65" s="38">
        <v>73</v>
      </c>
      <c r="X65" s="2">
        <f>IF(COUNT(B65:S65)&gt;10,SUMPRODUCT(LARGE(B65:S65,{1,2,3,4,5,6,7,8,9,10})),T65)</f>
        <v>0</v>
      </c>
      <c r="Y65" s="2">
        <f t="shared" si="1"/>
        <v>5</v>
      </c>
    </row>
    <row r="66" spans="1:25" x14ac:dyDescent="0.25">
      <c r="A66" s="37" t="s">
        <v>76</v>
      </c>
      <c r="B66" s="37">
        <v>18</v>
      </c>
      <c r="G66" s="2">
        <v>24</v>
      </c>
      <c r="I66" s="2">
        <v>29</v>
      </c>
      <c r="J66" s="38">
        <v>71</v>
      </c>
      <c r="X66" s="2">
        <f>IF(COUNT(B66:S66)&gt;10,SUMPRODUCT(LARGE(B66:S66,{1,2,3,4,5,6,7,8,9,10})),T66)</f>
        <v>0</v>
      </c>
      <c r="Y66" s="2">
        <f t="shared" si="1"/>
        <v>4</v>
      </c>
    </row>
    <row r="67" spans="1:25" x14ac:dyDescent="0.25">
      <c r="A67" s="37" t="s">
        <v>212</v>
      </c>
      <c r="B67" s="37">
        <v>1</v>
      </c>
      <c r="G67" s="2">
        <v>15</v>
      </c>
      <c r="H67" s="2">
        <v>26</v>
      </c>
      <c r="I67" s="2">
        <v>27</v>
      </c>
      <c r="J67" s="38">
        <v>69</v>
      </c>
      <c r="X67" s="2">
        <f>IF(COUNT(B67:S67)&gt;10,SUMPRODUCT(LARGE(B67:S67,{1,2,3,4,5,6,7,8,9,10})),T67)</f>
        <v>0</v>
      </c>
      <c r="Y67" s="2">
        <f t="shared" si="1"/>
        <v>5</v>
      </c>
    </row>
    <row r="68" spans="1:25" x14ac:dyDescent="0.25">
      <c r="A68" s="37" t="s">
        <v>179</v>
      </c>
      <c r="B68" s="37"/>
      <c r="D68" s="2">
        <v>23</v>
      </c>
      <c r="E68" s="2">
        <v>18</v>
      </c>
      <c r="H68" s="2">
        <v>27</v>
      </c>
      <c r="J68" s="38">
        <v>68</v>
      </c>
      <c r="X68" s="2">
        <f>IF(COUNT(B68:S68)&gt;10,SUMPRODUCT(LARGE(B68:S68,{1,2,3,4,5,6,7,8,9,10})),T68)</f>
        <v>0</v>
      </c>
      <c r="Y68" s="2">
        <f t="shared" si="1"/>
        <v>4</v>
      </c>
    </row>
    <row r="69" spans="1:25" x14ac:dyDescent="0.25">
      <c r="A69" s="37" t="s">
        <v>134</v>
      </c>
      <c r="B69" s="37">
        <v>30</v>
      </c>
      <c r="D69" s="2">
        <v>30</v>
      </c>
      <c r="J69" s="38">
        <v>60</v>
      </c>
      <c r="X69" s="2">
        <f>IF(COUNT(B69:S69)&gt;10,SUMPRODUCT(LARGE(B69:S69,{1,2,3,4,5,6,7,8,9,10})),T69)</f>
        <v>0</v>
      </c>
      <c r="Y69" s="2">
        <f t="shared" si="1"/>
        <v>3</v>
      </c>
    </row>
    <row r="70" spans="1:25" x14ac:dyDescent="0.25">
      <c r="A70" s="37" t="s">
        <v>83</v>
      </c>
      <c r="B70" s="37"/>
      <c r="E70" s="2">
        <v>29</v>
      </c>
      <c r="F70" s="2">
        <v>30</v>
      </c>
      <c r="J70" s="38">
        <v>59</v>
      </c>
      <c r="X70" s="2">
        <f>IF(COUNT(B70:S70)&gt;10,SUMPRODUCT(LARGE(B70:S70,{1,2,3,4,5,6,7,8,9,10})),T70)</f>
        <v>0</v>
      </c>
      <c r="Y70" s="2">
        <f t="shared" si="1"/>
        <v>3</v>
      </c>
    </row>
    <row r="71" spans="1:25" x14ac:dyDescent="0.25">
      <c r="A71" s="37" t="s">
        <v>70</v>
      </c>
      <c r="B71" s="37"/>
      <c r="C71" s="2">
        <v>30</v>
      </c>
      <c r="G71" s="2">
        <v>29</v>
      </c>
      <c r="J71" s="38">
        <v>59</v>
      </c>
      <c r="X71" s="2">
        <f>IF(COUNT(B71:S71)&gt;10,SUMPRODUCT(LARGE(B71:S71,{1,2,3,4,5,6,7,8,9,10})),T71)</f>
        <v>0</v>
      </c>
      <c r="Y71" s="2">
        <f t="shared" si="1"/>
        <v>3</v>
      </c>
    </row>
    <row r="72" spans="1:25" x14ac:dyDescent="0.25">
      <c r="A72" s="37" t="s">
        <v>71</v>
      </c>
      <c r="B72" s="37">
        <v>28</v>
      </c>
      <c r="H72" s="2">
        <v>30</v>
      </c>
      <c r="J72" s="38">
        <v>58</v>
      </c>
      <c r="X72" s="2">
        <f>IF(COUNT(B72:S72)&gt;10,SUMPRODUCT(LARGE(B72:S72,{1,2,3,4,5,6,7,8,9,10})),T72)</f>
        <v>0</v>
      </c>
      <c r="Y72" s="2">
        <f t="shared" si="1"/>
        <v>3</v>
      </c>
    </row>
    <row r="73" spans="1:25" x14ac:dyDescent="0.25">
      <c r="A73" s="37" t="s">
        <v>213</v>
      </c>
      <c r="B73" s="37">
        <v>11</v>
      </c>
      <c r="C73" s="2">
        <v>25</v>
      </c>
      <c r="E73" s="2">
        <v>22</v>
      </c>
      <c r="J73" s="38">
        <v>58</v>
      </c>
      <c r="X73" s="2">
        <f>IF(COUNT(B73:S73)&gt;10,SUMPRODUCT(LARGE(B73:S73,{1,2,3,4,5,6,7,8,9,10})),T73)</f>
        <v>0</v>
      </c>
      <c r="Y73" s="2">
        <f t="shared" si="1"/>
        <v>4</v>
      </c>
    </row>
    <row r="74" spans="1:25" x14ac:dyDescent="0.25">
      <c r="A74" s="37" t="s">
        <v>214</v>
      </c>
      <c r="B74" s="37">
        <v>27</v>
      </c>
      <c r="E74" s="2">
        <v>30</v>
      </c>
      <c r="J74" s="38">
        <v>57</v>
      </c>
      <c r="X74" s="2">
        <f>IF(COUNT(B74:S74)&gt;10,SUMPRODUCT(LARGE(B74:S74,{1,2,3,4,5,6,7,8,9,10})),T74)</f>
        <v>0</v>
      </c>
      <c r="Y74" s="2">
        <f t="shared" si="1"/>
        <v>3</v>
      </c>
    </row>
    <row r="75" spans="1:25" x14ac:dyDescent="0.25">
      <c r="A75" s="37" t="s">
        <v>215</v>
      </c>
      <c r="B75" s="37"/>
      <c r="D75" s="2">
        <v>29</v>
      </c>
      <c r="E75" s="2">
        <v>27</v>
      </c>
      <c r="J75" s="38">
        <v>56</v>
      </c>
      <c r="X75" s="2">
        <f>IF(COUNT(B75:S75)&gt;10,SUMPRODUCT(LARGE(B75:S75,{1,2,3,4,5,6,7,8,9,10})),T75)</f>
        <v>0</v>
      </c>
      <c r="Y75" s="2">
        <f t="shared" si="1"/>
        <v>3</v>
      </c>
    </row>
    <row r="76" spans="1:25" x14ac:dyDescent="0.25">
      <c r="A76" s="37" t="s">
        <v>135</v>
      </c>
      <c r="B76" s="37">
        <v>23</v>
      </c>
      <c r="D76" s="2">
        <v>28</v>
      </c>
      <c r="J76" s="38">
        <v>51</v>
      </c>
      <c r="X76" s="2">
        <f>IF(COUNT(B76:S76)&gt;10,SUMPRODUCT(LARGE(B76:S76,{1,2,3,4,5,6,7,8,9,10})),T76)</f>
        <v>0</v>
      </c>
      <c r="Y76" s="2">
        <f t="shared" si="1"/>
        <v>3</v>
      </c>
    </row>
    <row r="77" spans="1:25" x14ac:dyDescent="0.25">
      <c r="A77" s="37" t="s">
        <v>88</v>
      </c>
      <c r="B77" s="37">
        <v>20</v>
      </c>
      <c r="G77" s="2">
        <v>25</v>
      </c>
      <c r="J77" s="38">
        <v>45</v>
      </c>
      <c r="X77" s="2">
        <f>IF(COUNT(B77:S77)&gt;10,SUMPRODUCT(LARGE(B77:S77,{1,2,3,4,5,6,7,8,9,10})),T77)</f>
        <v>0</v>
      </c>
      <c r="Y77" s="2">
        <f t="shared" si="1"/>
        <v>3</v>
      </c>
    </row>
    <row r="78" spans="1:25" x14ac:dyDescent="0.25">
      <c r="A78" s="37" t="s">
        <v>89</v>
      </c>
      <c r="B78" s="37">
        <v>15</v>
      </c>
      <c r="F78" s="2">
        <v>27</v>
      </c>
      <c r="J78" s="38">
        <v>42</v>
      </c>
      <c r="X78" s="2">
        <f>IF(COUNT(B78:S78)&gt;10,SUMPRODUCT(LARGE(B78:S78,{1,2,3,4,5,6,7,8,9,10})),T78)</f>
        <v>0</v>
      </c>
      <c r="Y78" s="2">
        <f t="shared" si="1"/>
        <v>3</v>
      </c>
    </row>
    <row r="79" spans="1:25" x14ac:dyDescent="0.25">
      <c r="A79" s="37" t="s">
        <v>216</v>
      </c>
      <c r="B79" s="37">
        <v>16</v>
      </c>
      <c r="E79" s="2">
        <v>24</v>
      </c>
      <c r="J79" s="38">
        <v>40</v>
      </c>
      <c r="X79" s="2">
        <f>IF(COUNT(B79:S79)&gt;10,SUMPRODUCT(LARGE(B79:S79,{1,2,3,4,5,6,7,8,9,10})),T79)</f>
        <v>0</v>
      </c>
      <c r="Y79" s="2">
        <f t="shared" si="1"/>
        <v>3</v>
      </c>
    </row>
    <row r="80" spans="1:25" x14ac:dyDescent="0.25">
      <c r="A80" s="37" t="s">
        <v>72</v>
      </c>
      <c r="B80" s="37">
        <v>2</v>
      </c>
      <c r="D80" s="2">
        <v>22</v>
      </c>
      <c r="G80" s="2">
        <v>16</v>
      </c>
      <c r="J80" s="38">
        <v>40</v>
      </c>
      <c r="X80" s="2">
        <f>IF(COUNT(B80:S80)&gt;10,SUMPRODUCT(LARGE(B80:S80,{1,2,3,4,5,6,7,8,9,10})),T80)</f>
        <v>0</v>
      </c>
      <c r="Y80" s="2">
        <f t="shared" si="1"/>
        <v>4</v>
      </c>
    </row>
    <row r="81" spans="1:25" x14ac:dyDescent="0.25">
      <c r="A81" s="37" t="s">
        <v>68</v>
      </c>
      <c r="B81" s="37">
        <v>12</v>
      </c>
      <c r="F81" s="2">
        <v>26</v>
      </c>
      <c r="J81" s="38">
        <v>38</v>
      </c>
      <c r="X81" s="2">
        <f>IF(COUNT(B81:S81)&gt;10,SUMPRODUCT(LARGE(B81:S81,{1,2,3,4,5,6,7,8,9,10})),T81)</f>
        <v>0</v>
      </c>
      <c r="Y81" s="2">
        <f t="shared" si="1"/>
        <v>3</v>
      </c>
    </row>
    <row r="82" spans="1:25" x14ac:dyDescent="0.25">
      <c r="A82" s="37" t="s">
        <v>102</v>
      </c>
      <c r="B82" s="37">
        <v>10</v>
      </c>
      <c r="G82" s="2">
        <v>22</v>
      </c>
      <c r="J82" s="38">
        <v>32</v>
      </c>
      <c r="X82" s="2">
        <f>IF(COUNT(B82:S82)&gt;10,SUMPRODUCT(LARGE(B82:S82,{1,2,3,4,5,6,7,8,9,10})),T82)</f>
        <v>0</v>
      </c>
      <c r="Y82" s="2">
        <f t="shared" si="1"/>
        <v>3</v>
      </c>
    </row>
    <row r="83" spans="1:25" x14ac:dyDescent="0.25">
      <c r="A83" s="37" t="s">
        <v>90</v>
      </c>
      <c r="B83" s="37">
        <v>9</v>
      </c>
      <c r="G83" s="2">
        <v>21</v>
      </c>
      <c r="J83" s="38">
        <v>30</v>
      </c>
      <c r="X83" s="2">
        <f>IF(COUNT(B83:S83)&gt;10,SUMPRODUCT(LARGE(B83:S83,{1,2,3,4,5,6,7,8,9,10})),T83)</f>
        <v>0</v>
      </c>
      <c r="Y83" s="2">
        <f t="shared" si="1"/>
        <v>3</v>
      </c>
    </row>
    <row r="84" spans="1:25" x14ac:dyDescent="0.25">
      <c r="A84" s="37" t="s">
        <v>172</v>
      </c>
      <c r="B84" s="37"/>
      <c r="G84" s="2">
        <v>30</v>
      </c>
      <c r="J84" s="38">
        <v>30</v>
      </c>
      <c r="X84" s="2">
        <f>IF(COUNT(B84:S84)&gt;10,SUMPRODUCT(LARGE(B84:S84,{1,2,3,4,5,6,7,8,9,10})),T84)</f>
        <v>0</v>
      </c>
      <c r="Y84" s="2">
        <f t="shared" si="1"/>
        <v>2</v>
      </c>
    </row>
    <row r="85" spans="1:25" x14ac:dyDescent="0.25">
      <c r="A85" s="37" t="s">
        <v>87</v>
      </c>
      <c r="B85" s="37">
        <v>29</v>
      </c>
      <c r="J85" s="38">
        <v>29</v>
      </c>
      <c r="X85" s="2">
        <f>IF(COUNT(B85:S85)&gt;10,SUMPRODUCT(LARGE(B85:S85,{1,2,3,4,5,6,7,8,9,10})),T85)</f>
        <v>0</v>
      </c>
      <c r="Y85" s="2">
        <f t="shared" si="1"/>
        <v>2</v>
      </c>
    </row>
    <row r="86" spans="1:25" x14ac:dyDescent="0.25">
      <c r="A86" s="37" t="s">
        <v>217</v>
      </c>
      <c r="B86" s="37"/>
      <c r="I86" s="2">
        <v>28</v>
      </c>
      <c r="J86" s="38">
        <v>28</v>
      </c>
      <c r="X86" s="2">
        <f>IF(COUNT(B86:S86)&gt;10,SUMPRODUCT(LARGE(B86:S86,{1,2,3,4,5,6,7,8,9,10})),T86)</f>
        <v>0</v>
      </c>
      <c r="Y86" s="2">
        <f t="shared" si="1"/>
        <v>2</v>
      </c>
    </row>
    <row r="87" spans="1:25" x14ac:dyDescent="0.25">
      <c r="A87" s="37" t="s">
        <v>218</v>
      </c>
      <c r="B87" s="37"/>
      <c r="H87" s="2">
        <v>28</v>
      </c>
      <c r="J87" s="38">
        <v>28</v>
      </c>
      <c r="X87" s="2">
        <f>IF(COUNT(B87:S87)&gt;10,SUMPRODUCT(LARGE(B87:S87,{1,2,3,4,5,6,7,8,9,10})),T87)</f>
        <v>0</v>
      </c>
      <c r="Y87" s="2">
        <f t="shared" si="1"/>
        <v>2</v>
      </c>
    </row>
    <row r="88" spans="1:25" x14ac:dyDescent="0.25">
      <c r="A88" s="37" t="s">
        <v>103</v>
      </c>
      <c r="B88" s="37"/>
      <c r="D88" s="2">
        <v>27</v>
      </c>
      <c r="J88" s="38">
        <v>27</v>
      </c>
      <c r="X88" s="2">
        <f>IF(COUNT(B88:S88)&gt;10,SUMPRODUCT(LARGE(B88:S88,{1,2,3,4,5,6,7,8,9,10})),T88)</f>
        <v>0</v>
      </c>
      <c r="Y88" s="2">
        <f t="shared" si="1"/>
        <v>2</v>
      </c>
    </row>
    <row r="89" spans="1:25" x14ac:dyDescent="0.25">
      <c r="A89" s="37" t="s">
        <v>99</v>
      </c>
      <c r="B89" s="37"/>
      <c r="C89" s="2">
        <v>26</v>
      </c>
      <c r="J89" s="38">
        <v>26</v>
      </c>
      <c r="X89" s="2">
        <f>IF(COUNT(B89:S89)&gt;10,SUMPRODUCT(LARGE(B89:S89,{1,2,3,4,5,6,7,8,9,10})),T89)</f>
        <v>0</v>
      </c>
      <c r="Y89" s="2">
        <f t="shared" si="1"/>
        <v>2</v>
      </c>
    </row>
    <row r="90" spans="1:25" x14ac:dyDescent="0.25">
      <c r="A90" s="37" t="s">
        <v>151</v>
      </c>
      <c r="B90" s="37"/>
      <c r="G90" s="2">
        <v>26</v>
      </c>
      <c r="J90" s="38">
        <v>26</v>
      </c>
      <c r="X90" s="2">
        <f>IF(COUNT(B90:S90)&gt;10,SUMPRODUCT(LARGE(B90:S90,{1,2,3,4,5,6,7,8,9,10})),T90)</f>
        <v>0</v>
      </c>
      <c r="Y90" s="2">
        <f t="shared" si="1"/>
        <v>2</v>
      </c>
    </row>
    <row r="91" spans="1:25" x14ac:dyDescent="0.25">
      <c r="A91" s="37" t="s">
        <v>219</v>
      </c>
      <c r="B91" s="37">
        <v>6</v>
      </c>
      <c r="G91" s="2">
        <v>20</v>
      </c>
      <c r="J91" s="38">
        <v>26</v>
      </c>
      <c r="X91" s="2">
        <f>IF(COUNT(B91:S91)&gt;10,SUMPRODUCT(LARGE(B91:S91,{1,2,3,4,5,6,7,8,9,10})),T91)</f>
        <v>0</v>
      </c>
      <c r="Y91" s="2">
        <f t="shared" si="1"/>
        <v>3</v>
      </c>
    </row>
    <row r="92" spans="1:25" x14ac:dyDescent="0.25">
      <c r="A92" s="37" t="s">
        <v>137</v>
      </c>
      <c r="B92" s="37">
        <v>25</v>
      </c>
      <c r="J92" s="38">
        <v>25</v>
      </c>
      <c r="X92" s="2">
        <f>IF(COUNT(B92:S92)&gt;10,SUMPRODUCT(LARGE(B92:S92,{1,2,3,4,5,6,7,8,9,10})),T92)</f>
        <v>0</v>
      </c>
      <c r="Y92" s="2">
        <f t="shared" si="1"/>
        <v>2</v>
      </c>
    </row>
    <row r="93" spans="1:25" x14ac:dyDescent="0.25">
      <c r="A93" s="37" t="s">
        <v>220</v>
      </c>
      <c r="B93" s="37"/>
      <c r="D93" s="2">
        <v>24</v>
      </c>
      <c r="J93" s="38">
        <v>24</v>
      </c>
      <c r="X93" s="2">
        <f>IF(COUNT(B93:S93)&gt;10,SUMPRODUCT(LARGE(B93:S93,{1,2,3,4,5,6,7,8,9,10})),T93)</f>
        <v>0</v>
      </c>
      <c r="Y93" s="2">
        <f t="shared" si="1"/>
        <v>2</v>
      </c>
    </row>
    <row r="94" spans="1:25" x14ac:dyDescent="0.25">
      <c r="A94" s="37" t="s">
        <v>165</v>
      </c>
      <c r="B94" s="37"/>
      <c r="G94" s="2">
        <v>23</v>
      </c>
      <c r="J94" s="38">
        <v>23</v>
      </c>
      <c r="X94" s="2">
        <f>IF(COUNT(B94:S94)&gt;10,SUMPRODUCT(LARGE(B94:S94,{1,2,3,4,5,6,7,8,9,10})),T94)</f>
        <v>0</v>
      </c>
      <c r="Y94" s="2">
        <f t="shared" si="1"/>
        <v>2</v>
      </c>
    </row>
    <row r="95" spans="1:25" x14ac:dyDescent="0.25">
      <c r="A95" s="37" t="s">
        <v>144</v>
      </c>
      <c r="B95" s="37">
        <v>22</v>
      </c>
      <c r="J95" s="38">
        <v>22</v>
      </c>
      <c r="X95" s="2">
        <f>IF(COUNT(B95:S95)&gt;10,SUMPRODUCT(LARGE(B95:S95,{1,2,3,4,5,6,7,8,9,10})),T95)</f>
        <v>0</v>
      </c>
      <c r="Y95" s="2">
        <f t="shared" si="1"/>
        <v>2</v>
      </c>
    </row>
    <row r="96" spans="1:25" x14ac:dyDescent="0.25">
      <c r="A96" s="37" t="s">
        <v>221</v>
      </c>
      <c r="B96" s="37">
        <v>21</v>
      </c>
      <c r="J96" s="38">
        <v>21</v>
      </c>
      <c r="X96" s="2">
        <f>IF(COUNT(B96:S96)&gt;10,SUMPRODUCT(LARGE(B96:S96,{1,2,3,4,5,6,7,8,9,10})),T96)</f>
        <v>0</v>
      </c>
      <c r="Y96" s="2">
        <f t="shared" si="1"/>
        <v>2</v>
      </c>
    </row>
    <row r="97" spans="1:25" x14ac:dyDescent="0.25">
      <c r="A97" s="37" t="s">
        <v>80</v>
      </c>
      <c r="B97" s="37"/>
      <c r="E97" s="2">
        <v>21</v>
      </c>
      <c r="J97" s="38">
        <v>21</v>
      </c>
      <c r="X97" s="2">
        <f>IF(COUNT(B97:S97)&gt;10,SUMPRODUCT(LARGE(B97:S97,{1,2,3,4,5,6,7,8,9,10})),T97)</f>
        <v>0</v>
      </c>
      <c r="Y97" s="2">
        <f t="shared" si="1"/>
        <v>2</v>
      </c>
    </row>
    <row r="98" spans="1:25" x14ac:dyDescent="0.25">
      <c r="A98" s="37" t="s">
        <v>98</v>
      </c>
      <c r="B98" s="37"/>
      <c r="E98" s="2">
        <v>20</v>
      </c>
      <c r="J98" s="38">
        <v>20</v>
      </c>
      <c r="X98" s="2">
        <f>IF(COUNT(B98:S98)&gt;10,SUMPRODUCT(LARGE(B98:S98,{1,2,3,4,5,6,7,8,9,10})),T98)</f>
        <v>0</v>
      </c>
      <c r="Y98" s="2">
        <f t="shared" si="1"/>
        <v>2</v>
      </c>
    </row>
    <row r="99" spans="1:25" x14ac:dyDescent="0.25">
      <c r="A99" s="37" t="s">
        <v>222</v>
      </c>
      <c r="B99" s="37"/>
      <c r="E99" s="2">
        <v>19</v>
      </c>
      <c r="J99" s="38">
        <v>19</v>
      </c>
      <c r="X99" s="2">
        <f>IF(COUNT(B99:S99)&gt;10,SUMPRODUCT(LARGE(B99:S99,{1,2,3,4,5,6,7,8,9,10})),T99)</f>
        <v>0</v>
      </c>
      <c r="Y99" s="2">
        <f t="shared" si="1"/>
        <v>2</v>
      </c>
    </row>
    <row r="100" spans="1:25" x14ac:dyDescent="0.25">
      <c r="A100" s="37" t="s">
        <v>223</v>
      </c>
      <c r="B100" s="37"/>
      <c r="G100" s="2">
        <v>19</v>
      </c>
      <c r="J100" s="38">
        <v>19</v>
      </c>
      <c r="X100" s="2">
        <f>IF(COUNT(B100:S100)&gt;10,SUMPRODUCT(LARGE(B100:S100,{1,2,3,4,5,6,7,8,9,10})),T100)</f>
        <v>0</v>
      </c>
      <c r="Y100" s="2">
        <f t="shared" si="1"/>
        <v>2</v>
      </c>
    </row>
    <row r="101" spans="1:25" x14ac:dyDescent="0.25">
      <c r="A101" s="37" t="s">
        <v>66</v>
      </c>
      <c r="B101" s="37"/>
      <c r="G101" s="2">
        <v>17</v>
      </c>
      <c r="J101" s="38">
        <v>17</v>
      </c>
      <c r="X101" s="2">
        <f>IF(COUNT(B101:S101)&gt;10,SUMPRODUCT(LARGE(B101:S101,{1,2,3,4,5,6,7,8,9,10})),T101)</f>
        <v>0</v>
      </c>
      <c r="Y101" s="2">
        <f t="shared" si="1"/>
        <v>2</v>
      </c>
    </row>
    <row r="102" spans="1:25" x14ac:dyDescent="0.25">
      <c r="A102" s="37" t="s">
        <v>154</v>
      </c>
      <c r="B102" s="37">
        <v>17</v>
      </c>
      <c r="J102" s="38">
        <v>17</v>
      </c>
      <c r="X102" s="2">
        <f>IF(COUNT(B102:S102)&gt;10,SUMPRODUCT(LARGE(B102:S102,{1,2,3,4,5,6,7,8,9,10})),T102)</f>
        <v>0</v>
      </c>
      <c r="Y102" s="2">
        <f t="shared" si="1"/>
        <v>2</v>
      </c>
    </row>
    <row r="103" spans="1:25" x14ac:dyDescent="0.25">
      <c r="A103" s="37" t="s">
        <v>149</v>
      </c>
      <c r="B103" s="37">
        <v>13</v>
      </c>
      <c r="J103" s="38">
        <v>13</v>
      </c>
      <c r="X103" s="2">
        <f>IF(COUNT(B103:S103)&gt;10,SUMPRODUCT(LARGE(B103:S103,{1,2,3,4,5,6,7,8,9,10})),T103)</f>
        <v>0</v>
      </c>
      <c r="Y103" s="2">
        <f t="shared" si="1"/>
        <v>2</v>
      </c>
    </row>
    <row r="104" spans="1:25" x14ac:dyDescent="0.25">
      <c r="A104" s="37" t="s">
        <v>224</v>
      </c>
      <c r="B104" s="37">
        <v>8</v>
      </c>
      <c r="J104" s="38">
        <v>8</v>
      </c>
      <c r="X104" s="2">
        <f>IF(COUNT(B104:S104)&gt;10,SUMPRODUCT(LARGE(B104:S104,{1,2,3,4,5,6,7,8,9,10})),T104)</f>
        <v>0</v>
      </c>
      <c r="Y104" s="2">
        <f t="shared" si="1"/>
        <v>2</v>
      </c>
    </row>
    <row r="105" spans="1:25" x14ac:dyDescent="0.25">
      <c r="A105" s="37" t="s">
        <v>175</v>
      </c>
      <c r="B105" s="37">
        <v>5</v>
      </c>
      <c r="J105" s="38">
        <v>5</v>
      </c>
      <c r="X105" s="2">
        <f>IF(COUNT(B105:S105)&gt;10,SUMPRODUCT(LARGE(B105:S105,{1,2,3,4,5,6,7,8,9,10})),T105)</f>
        <v>0</v>
      </c>
      <c r="Y105" s="2">
        <f t="shared" si="1"/>
        <v>2</v>
      </c>
    </row>
    <row r="106" spans="1:25" x14ac:dyDescent="0.25">
      <c r="A106" s="37" t="s">
        <v>181</v>
      </c>
      <c r="B106" s="37">
        <v>4</v>
      </c>
      <c r="J106" s="38">
        <v>4</v>
      </c>
      <c r="X106" s="2">
        <f>IF(COUNT(B106:S106)&gt;10,SUMPRODUCT(LARGE(B106:S106,{1,2,3,4,5,6,7,8,9,10})),T106)</f>
        <v>0</v>
      </c>
      <c r="Y106" s="2">
        <f t="shared" si="1"/>
        <v>2</v>
      </c>
    </row>
    <row r="107" spans="1:25" x14ac:dyDescent="0.25">
      <c r="A107" s="39" t="s">
        <v>126</v>
      </c>
      <c r="B107" s="39">
        <v>3</v>
      </c>
      <c r="C107" s="40"/>
      <c r="D107" s="40"/>
      <c r="E107" s="40"/>
      <c r="F107" s="40"/>
      <c r="G107" s="40"/>
      <c r="H107" s="40"/>
      <c r="I107" s="40"/>
      <c r="J107" s="41">
        <v>3</v>
      </c>
      <c r="X107" s="2">
        <f>IF(COUNT(B107:S107)&gt;10,SUMPRODUCT(LARGE(B107:S107,{1,2,3,4,5,6,7,8,9,10})),T107)</f>
        <v>0</v>
      </c>
      <c r="Y107" s="2">
        <f t="shared" si="1"/>
        <v>2</v>
      </c>
    </row>
    <row r="108" spans="1:25" x14ac:dyDescent="0.25">
      <c r="X108" s="2">
        <f>IF(COUNT(B108:S108)&gt;10,SUMPRODUCT(LARGE(B108:S108,{1,2,3,4,5,6,7,8,9,10})),T108)</f>
        <v>0</v>
      </c>
      <c r="Y108" s="2">
        <f t="shared" si="1"/>
        <v>0</v>
      </c>
    </row>
    <row r="109" spans="1:25" x14ac:dyDescent="0.25">
      <c r="X109" s="2">
        <f>IF(COUNT(B109:S109)&gt;10,SUMPRODUCT(LARGE(B109:S109,{1,2,3,4,5,6,7,8,9,10})),T109)</f>
        <v>0</v>
      </c>
      <c r="Y109" s="2">
        <f t="shared" si="1"/>
        <v>0</v>
      </c>
    </row>
    <row r="110" spans="1:25" x14ac:dyDescent="0.25">
      <c r="X110" s="2">
        <f>IF(COUNT(B110:S110)&gt;10,SUMPRODUCT(LARGE(B110:S110,{1,2,3,4,5,6,7,8,9,10})),T110)</f>
        <v>0</v>
      </c>
      <c r="Y110" s="2">
        <f t="shared" si="1"/>
        <v>0</v>
      </c>
    </row>
    <row r="111" spans="1:25" x14ac:dyDescent="0.25">
      <c r="X111" s="2">
        <f>IF(COUNT(B111:S111)&gt;10,SUMPRODUCT(LARGE(B111:S111,{1,2,3,4,5,6,7,8,9,10})),T111)</f>
        <v>0</v>
      </c>
      <c r="Y111" s="2">
        <f t="shared" si="1"/>
        <v>0</v>
      </c>
    </row>
    <row r="112" spans="1:25" x14ac:dyDescent="0.25">
      <c r="X112" s="2">
        <f>IF(COUNT(B112:S112)&gt;10,SUMPRODUCT(LARGE(B112:S112,{1,2,3,4,5,6,7,8,9,10})),T112)</f>
        <v>0</v>
      </c>
      <c r="Y112" s="2">
        <f t="shared" si="1"/>
        <v>0</v>
      </c>
    </row>
    <row r="113" spans="24:25" x14ac:dyDescent="0.25">
      <c r="X113" s="2">
        <f>IF(COUNT(B113:S113)&gt;10,SUMPRODUCT(LARGE(B113:S113,{1,2,3,4,5,6,7,8,9,10})),T113)</f>
        <v>0</v>
      </c>
      <c r="Y113" s="2">
        <f t="shared" si="1"/>
        <v>0</v>
      </c>
    </row>
    <row r="114" spans="24:25" x14ac:dyDescent="0.25">
      <c r="X114" s="2">
        <f>IF(COUNT(B114:S114)&gt;10,SUMPRODUCT(LARGE(B114:S114,{1,2,3,4,5,6,7,8,9,10})),T114)</f>
        <v>0</v>
      </c>
      <c r="Y114" s="2">
        <f t="shared" si="1"/>
        <v>0</v>
      </c>
    </row>
    <row r="115" spans="24:25" x14ac:dyDescent="0.25">
      <c r="X115" s="2">
        <f>IF(COUNT(B115:S115)&gt;10,SUMPRODUCT(LARGE(B115:S115,{1,2,3,4,5,6,7,8,9,10})),T115)</f>
        <v>0</v>
      </c>
      <c r="Y115" s="2">
        <f t="shared" si="1"/>
        <v>0</v>
      </c>
    </row>
    <row r="116" spans="24:25" x14ac:dyDescent="0.25">
      <c r="X116" s="2">
        <f>IF(COUNT(B116:S116)&gt;10,SUMPRODUCT(LARGE(B116:S116,{1,2,3,4,5,6,7,8,9,10})),T116)</f>
        <v>0</v>
      </c>
      <c r="Y116" s="2">
        <f t="shared" si="1"/>
        <v>0</v>
      </c>
    </row>
    <row r="117" spans="24:25" x14ac:dyDescent="0.25">
      <c r="X117" s="2">
        <f>IF(COUNT(B117:S117)&gt;10,SUMPRODUCT(LARGE(B117:S117,{1,2,3,4,5,6,7,8,9,10})),T117)</f>
        <v>0</v>
      </c>
      <c r="Y117" s="2">
        <f t="shared" si="1"/>
        <v>0</v>
      </c>
    </row>
    <row r="118" spans="24:25" x14ac:dyDescent="0.25">
      <c r="X118" s="2">
        <f>IF(COUNT(B118:S118)&gt;10,SUMPRODUCT(LARGE(B118:S118,{1,2,3,4,5,6,7,8,9,10})),T118)</f>
        <v>0</v>
      </c>
      <c r="Y118" s="2">
        <f t="shared" si="1"/>
        <v>0</v>
      </c>
    </row>
    <row r="119" spans="24:25" x14ac:dyDescent="0.25">
      <c r="X119" s="2">
        <f>IF(COUNT(B119:S119)&gt;10,SUMPRODUCT(LARGE(B119:S119,{1,2,3,4,5,6,7,8,9,10})),T119)</f>
        <v>0</v>
      </c>
      <c r="Y119" s="2">
        <f t="shared" si="1"/>
        <v>0</v>
      </c>
    </row>
    <row r="120" spans="24:25" x14ac:dyDescent="0.25">
      <c r="X120" s="2">
        <f>IF(COUNT(B120:S120)&gt;10,SUMPRODUCT(LARGE(B120:S120,{1,2,3,4,5,6,7,8,9,10})),T120)</f>
        <v>0</v>
      </c>
      <c r="Y120" s="2">
        <f t="shared" si="1"/>
        <v>0</v>
      </c>
    </row>
    <row r="121" spans="24:25" x14ac:dyDescent="0.25">
      <c r="X121" s="2">
        <f>IF(COUNT(B121:S121)&gt;10,SUMPRODUCT(LARGE(B121:S121,{1,2,3,4,5,6,7,8,9,10})),T121)</f>
        <v>0</v>
      </c>
      <c r="Y121" s="2">
        <f t="shared" si="1"/>
        <v>0</v>
      </c>
    </row>
    <row r="122" spans="24:25" x14ac:dyDescent="0.25">
      <c r="X122" s="2">
        <f>IF(COUNT(B122:S122)&gt;10,SUMPRODUCT(LARGE(B122:S122,{1,2,3,4,5,6,7,8,9,10})),T122)</f>
        <v>0</v>
      </c>
      <c r="Y122" s="2">
        <f t="shared" si="1"/>
        <v>0</v>
      </c>
    </row>
    <row r="123" spans="24:25" x14ac:dyDescent="0.25">
      <c r="X123" s="2">
        <f>IF(COUNT(B123:S123)&gt;10,SUMPRODUCT(LARGE(B123:S123,{1,2,3,4,5,6,7,8,9,10})),T123)</f>
        <v>0</v>
      </c>
      <c r="Y123" s="2">
        <f t="shared" si="1"/>
        <v>0</v>
      </c>
    </row>
    <row r="124" spans="24:25" x14ac:dyDescent="0.25">
      <c r="X124" s="2">
        <f>IF(COUNT(B124:S124)&gt;10,SUMPRODUCT(LARGE(B124:S124,{1,2,3,4,5,6,7,8,9,10})),T124)</f>
        <v>0</v>
      </c>
      <c r="Y124" s="2">
        <f t="shared" si="1"/>
        <v>0</v>
      </c>
    </row>
    <row r="125" spans="24:25" x14ac:dyDescent="0.25">
      <c r="X125" s="2">
        <f>IF(COUNT(B125:S125)&gt;10,SUMPRODUCT(LARGE(B125:S125,{1,2,3,4,5,6,7,8,9,10})),T125)</f>
        <v>0</v>
      </c>
      <c r="Y125" s="2">
        <f>IF(COUNT(B125:S125)&gt;10,10,COUNT(B125:S125))</f>
        <v>0</v>
      </c>
    </row>
    <row r="126" spans="24:25" x14ac:dyDescent="0.25">
      <c r="X126" s="2">
        <f>IF(COUNT(B126:S126)&gt;10,SUMPRODUCT(LARGE(B126:S126,{1,2,3,4,5,6,7,8,9,10})),T126)</f>
        <v>0</v>
      </c>
      <c r="Y126" s="2">
        <f>IF(COUNT(B126:S126)&gt;10,10,COUNT(B126:S126))</f>
        <v>0</v>
      </c>
    </row>
    <row r="127" spans="24:25" x14ac:dyDescent="0.25">
      <c r="X127" s="2">
        <f>IF(COUNT(B127:S127)&gt;10,SUMPRODUCT(LARGE(B127:S127,{1,2,3,4,5,6,7,8,9,10})),T127)</f>
        <v>0</v>
      </c>
      <c r="Y127" s="2">
        <f>IF(COUNT(B127:S127)&gt;10,10,COUNT(B127:S127))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G48"/>
  <sheetViews>
    <sheetView workbookViewId="0">
      <selection activeCell="K8" sqref="K8"/>
    </sheetView>
  </sheetViews>
  <sheetFormatPr defaultRowHeight="15" x14ac:dyDescent="0.25"/>
  <cols>
    <col min="1" max="1" width="21.5703125" bestFit="1" customWidth="1"/>
    <col min="2" max="2" width="15.5703125" bestFit="1" customWidth="1"/>
    <col min="6" max="6" width="20.7109375" bestFit="1" customWidth="1"/>
    <col min="7" max="7" width="15.5703125" bestFit="1" customWidth="1"/>
  </cols>
  <sheetData>
    <row r="1" spans="1:7" x14ac:dyDescent="0.25">
      <c r="A1" t="s">
        <v>4</v>
      </c>
      <c r="B1" t="s">
        <v>20</v>
      </c>
      <c r="F1" t="s">
        <v>4</v>
      </c>
      <c r="G1" t="s">
        <v>20</v>
      </c>
    </row>
    <row r="2" spans="1:7" x14ac:dyDescent="0.25">
      <c r="A2" t="s">
        <v>67</v>
      </c>
      <c r="B2">
        <v>194</v>
      </c>
      <c r="F2" t="s">
        <v>200</v>
      </c>
      <c r="G2">
        <v>295</v>
      </c>
    </row>
    <row r="3" spans="1:7" x14ac:dyDescent="0.25">
      <c r="A3" t="s">
        <v>65</v>
      </c>
      <c r="B3">
        <v>111</v>
      </c>
      <c r="F3" t="s">
        <v>132</v>
      </c>
      <c r="G3">
        <v>292</v>
      </c>
    </row>
    <row r="4" spans="1:7" x14ac:dyDescent="0.25">
      <c r="A4" t="s">
        <v>69</v>
      </c>
      <c r="B4">
        <v>98</v>
      </c>
      <c r="F4" t="s">
        <v>141</v>
      </c>
      <c r="G4">
        <v>118</v>
      </c>
    </row>
    <row r="5" spans="1:7" x14ac:dyDescent="0.25">
      <c r="A5" t="s">
        <v>211</v>
      </c>
      <c r="B5">
        <v>87</v>
      </c>
      <c r="F5" t="s">
        <v>39</v>
      </c>
      <c r="G5">
        <v>99</v>
      </c>
    </row>
    <row r="6" spans="1:7" x14ac:dyDescent="0.25">
      <c r="A6" t="s">
        <v>81</v>
      </c>
      <c r="B6">
        <v>73</v>
      </c>
      <c r="F6" t="s">
        <v>153</v>
      </c>
      <c r="G6">
        <v>98</v>
      </c>
    </row>
    <row r="7" spans="1:7" x14ac:dyDescent="0.25">
      <c r="A7" t="s">
        <v>76</v>
      </c>
      <c r="B7">
        <v>71</v>
      </c>
      <c r="F7" t="s">
        <v>201</v>
      </c>
      <c r="G7">
        <v>88</v>
      </c>
    </row>
    <row r="8" spans="1:7" x14ac:dyDescent="0.25">
      <c r="A8" t="s">
        <v>212</v>
      </c>
      <c r="B8">
        <v>69</v>
      </c>
      <c r="F8" t="s">
        <v>24</v>
      </c>
      <c r="G8">
        <v>85</v>
      </c>
    </row>
    <row r="9" spans="1:7" x14ac:dyDescent="0.25">
      <c r="A9" t="s">
        <v>179</v>
      </c>
      <c r="B9">
        <v>68</v>
      </c>
      <c r="F9" t="s">
        <v>28</v>
      </c>
      <c r="G9">
        <v>82</v>
      </c>
    </row>
    <row r="10" spans="1:7" x14ac:dyDescent="0.25">
      <c r="A10" t="s">
        <v>134</v>
      </c>
      <c r="B10">
        <v>60</v>
      </c>
      <c r="F10" t="s">
        <v>27</v>
      </c>
      <c r="G10">
        <v>82</v>
      </c>
    </row>
    <row r="11" spans="1:7" x14ac:dyDescent="0.25">
      <c r="A11" t="s">
        <v>83</v>
      </c>
      <c r="B11">
        <v>59</v>
      </c>
      <c r="F11" t="s">
        <v>202</v>
      </c>
      <c r="G11">
        <v>80</v>
      </c>
    </row>
    <row r="12" spans="1:7" x14ac:dyDescent="0.25">
      <c r="A12" t="s">
        <v>70</v>
      </c>
      <c r="B12">
        <v>59</v>
      </c>
      <c r="F12" t="s">
        <v>143</v>
      </c>
      <c r="G12">
        <v>79</v>
      </c>
    </row>
    <row r="13" spans="1:7" x14ac:dyDescent="0.25">
      <c r="A13" t="s">
        <v>71</v>
      </c>
      <c r="B13">
        <v>58</v>
      </c>
      <c r="F13" t="s">
        <v>26</v>
      </c>
      <c r="G13">
        <v>78</v>
      </c>
    </row>
    <row r="14" spans="1:7" x14ac:dyDescent="0.25">
      <c r="A14" t="s">
        <v>213</v>
      </c>
      <c r="B14">
        <v>58</v>
      </c>
      <c r="F14" t="s">
        <v>136</v>
      </c>
      <c r="G14">
        <v>76</v>
      </c>
    </row>
    <row r="15" spans="1:7" x14ac:dyDescent="0.25">
      <c r="A15" t="s">
        <v>214</v>
      </c>
      <c r="B15">
        <v>57</v>
      </c>
      <c r="F15" t="s">
        <v>23</v>
      </c>
      <c r="G15">
        <v>68</v>
      </c>
    </row>
    <row r="16" spans="1:7" x14ac:dyDescent="0.25">
      <c r="A16" t="s">
        <v>215</v>
      </c>
      <c r="B16">
        <v>56</v>
      </c>
      <c r="F16" t="s">
        <v>60</v>
      </c>
      <c r="G16">
        <v>54</v>
      </c>
    </row>
    <row r="17" spans="1:7" x14ac:dyDescent="0.25">
      <c r="A17" t="s">
        <v>135</v>
      </c>
      <c r="B17">
        <v>51</v>
      </c>
      <c r="F17" t="s">
        <v>203</v>
      </c>
      <c r="G17">
        <v>48</v>
      </c>
    </row>
    <row r="18" spans="1:7" x14ac:dyDescent="0.25">
      <c r="A18" t="s">
        <v>88</v>
      </c>
      <c r="B18">
        <v>45</v>
      </c>
      <c r="F18" t="s">
        <v>160</v>
      </c>
      <c r="G18">
        <v>45</v>
      </c>
    </row>
    <row r="19" spans="1:7" x14ac:dyDescent="0.25">
      <c r="A19" t="s">
        <v>89</v>
      </c>
      <c r="B19">
        <v>42</v>
      </c>
      <c r="F19" t="s">
        <v>140</v>
      </c>
      <c r="G19">
        <v>45</v>
      </c>
    </row>
    <row r="20" spans="1:7" x14ac:dyDescent="0.25">
      <c r="A20" t="s">
        <v>216</v>
      </c>
      <c r="B20">
        <v>40</v>
      </c>
      <c r="F20" t="s">
        <v>59</v>
      </c>
      <c r="G20">
        <v>34</v>
      </c>
    </row>
    <row r="21" spans="1:7" x14ac:dyDescent="0.25">
      <c r="A21" t="s">
        <v>72</v>
      </c>
      <c r="B21">
        <v>40</v>
      </c>
      <c r="F21" t="s">
        <v>40</v>
      </c>
      <c r="G21">
        <v>30</v>
      </c>
    </row>
    <row r="22" spans="1:7" x14ac:dyDescent="0.25">
      <c r="A22" t="s">
        <v>68</v>
      </c>
      <c r="B22">
        <v>38</v>
      </c>
      <c r="F22" t="s">
        <v>30</v>
      </c>
      <c r="G22">
        <v>28</v>
      </c>
    </row>
    <row r="23" spans="1:7" x14ac:dyDescent="0.25">
      <c r="A23" t="s">
        <v>102</v>
      </c>
      <c r="B23">
        <v>32</v>
      </c>
      <c r="F23" t="s">
        <v>204</v>
      </c>
      <c r="G23">
        <v>27</v>
      </c>
    </row>
    <row r="24" spans="1:7" x14ac:dyDescent="0.25">
      <c r="A24" t="s">
        <v>90</v>
      </c>
      <c r="B24">
        <v>30</v>
      </c>
      <c r="F24" t="s">
        <v>45</v>
      </c>
      <c r="G24">
        <v>26</v>
      </c>
    </row>
    <row r="25" spans="1:7" x14ac:dyDescent="0.25">
      <c r="A25" t="s">
        <v>172</v>
      </c>
      <c r="B25">
        <v>30</v>
      </c>
      <c r="F25" t="s">
        <v>22</v>
      </c>
      <c r="G25">
        <v>25</v>
      </c>
    </row>
    <row r="26" spans="1:7" x14ac:dyDescent="0.25">
      <c r="A26" t="s">
        <v>87</v>
      </c>
      <c r="B26">
        <v>29</v>
      </c>
      <c r="F26" t="s">
        <v>25</v>
      </c>
      <c r="G26">
        <v>24</v>
      </c>
    </row>
    <row r="27" spans="1:7" x14ac:dyDescent="0.25">
      <c r="A27" t="s">
        <v>217</v>
      </c>
      <c r="B27">
        <v>28</v>
      </c>
      <c r="F27" t="s">
        <v>205</v>
      </c>
      <c r="G27">
        <v>23</v>
      </c>
    </row>
    <row r="28" spans="1:7" x14ac:dyDescent="0.25">
      <c r="A28" t="s">
        <v>218</v>
      </c>
      <c r="B28">
        <v>28</v>
      </c>
      <c r="F28" t="s">
        <v>50</v>
      </c>
      <c r="G28">
        <v>22</v>
      </c>
    </row>
    <row r="29" spans="1:7" x14ac:dyDescent="0.25">
      <c r="A29" t="s">
        <v>103</v>
      </c>
      <c r="B29">
        <v>27</v>
      </c>
      <c r="F29" t="s">
        <v>36</v>
      </c>
      <c r="G29">
        <v>21</v>
      </c>
    </row>
    <row r="30" spans="1:7" x14ac:dyDescent="0.25">
      <c r="A30" t="s">
        <v>99</v>
      </c>
      <c r="B30">
        <v>26</v>
      </c>
      <c r="F30" t="s">
        <v>206</v>
      </c>
      <c r="G30">
        <v>21</v>
      </c>
    </row>
    <row r="31" spans="1:7" x14ac:dyDescent="0.25">
      <c r="A31" t="s">
        <v>151</v>
      </c>
      <c r="B31">
        <v>26</v>
      </c>
      <c r="F31" t="s">
        <v>207</v>
      </c>
      <c r="G31">
        <v>20</v>
      </c>
    </row>
    <row r="32" spans="1:7" x14ac:dyDescent="0.25">
      <c r="A32" t="s">
        <v>219</v>
      </c>
      <c r="B32">
        <v>26</v>
      </c>
      <c r="F32" t="s">
        <v>173</v>
      </c>
      <c r="G32">
        <v>20</v>
      </c>
    </row>
    <row r="33" spans="1:7" x14ac:dyDescent="0.25">
      <c r="A33" t="s">
        <v>137</v>
      </c>
      <c r="B33">
        <v>25</v>
      </c>
      <c r="F33" t="s">
        <v>166</v>
      </c>
      <c r="G33">
        <v>19</v>
      </c>
    </row>
    <row r="34" spans="1:7" x14ac:dyDescent="0.25">
      <c r="A34" t="s">
        <v>220</v>
      </c>
      <c r="B34">
        <v>24</v>
      </c>
      <c r="F34" t="s">
        <v>208</v>
      </c>
      <c r="G34">
        <v>19</v>
      </c>
    </row>
    <row r="35" spans="1:7" x14ac:dyDescent="0.25">
      <c r="A35" t="s">
        <v>165</v>
      </c>
      <c r="B35">
        <v>23</v>
      </c>
      <c r="F35" t="s">
        <v>209</v>
      </c>
      <c r="G35">
        <v>15</v>
      </c>
    </row>
    <row r="36" spans="1:7" x14ac:dyDescent="0.25">
      <c r="A36" t="s">
        <v>144</v>
      </c>
      <c r="B36">
        <v>22</v>
      </c>
      <c r="F36" t="s">
        <v>32</v>
      </c>
      <c r="G36">
        <v>9</v>
      </c>
    </row>
    <row r="37" spans="1:7" x14ac:dyDescent="0.25">
      <c r="A37" t="s">
        <v>221</v>
      </c>
      <c r="B37">
        <v>21</v>
      </c>
      <c r="F37" t="s">
        <v>210</v>
      </c>
      <c r="G37">
        <v>8</v>
      </c>
    </row>
    <row r="38" spans="1:7" x14ac:dyDescent="0.25">
      <c r="A38" t="s">
        <v>80</v>
      </c>
      <c r="B38">
        <v>21</v>
      </c>
      <c r="F38" t="s">
        <v>38</v>
      </c>
      <c r="G38">
        <v>6</v>
      </c>
    </row>
    <row r="39" spans="1:7" x14ac:dyDescent="0.25">
      <c r="A39" t="s">
        <v>98</v>
      </c>
      <c r="B39">
        <v>20</v>
      </c>
      <c r="F39" t="s">
        <v>174</v>
      </c>
      <c r="G39">
        <v>5</v>
      </c>
    </row>
    <row r="40" spans="1:7" x14ac:dyDescent="0.25">
      <c r="A40" t="s">
        <v>222</v>
      </c>
      <c r="B40">
        <v>19</v>
      </c>
      <c r="F40" t="s">
        <v>57</v>
      </c>
      <c r="G40">
        <v>3</v>
      </c>
    </row>
    <row r="41" spans="1:7" x14ac:dyDescent="0.25">
      <c r="A41" t="s">
        <v>223</v>
      </c>
      <c r="B41">
        <v>19</v>
      </c>
    </row>
    <row r="42" spans="1:7" x14ac:dyDescent="0.25">
      <c r="A42" t="s">
        <v>66</v>
      </c>
      <c r="B42">
        <v>17</v>
      </c>
    </row>
    <row r="43" spans="1:7" x14ac:dyDescent="0.25">
      <c r="A43" t="s">
        <v>154</v>
      </c>
      <c r="B43">
        <v>17</v>
      </c>
    </row>
    <row r="44" spans="1:7" x14ac:dyDescent="0.25">
      <c r="A44" t="s">
        <v>149</v>
      </c>
      <c r="B44">
        <v>13</v>
      </c>
    </row>
    <row r="45" spans="1:7" x14ac:dyDescent="0.25">
      <c r="A45" t="s">
        <v>224</v>
      </c>
      <c r="B45">
        <v>8</v>
      </c>
    </row>
    <row r="46" spans="1:7" x14ac:dyDescent="0.25">
      <c r="A46" t="s">
        <v>175</v>
      </c>
      <c r="B46">
        <v>5</v>
      </c>
    </row>
    <row r="47" spans="1:7" x14ac:dyDescent="0.25">
      <c r="A47" t="s">
        <v>181</v>
      </c>
      <c r="B47">
        <v>4</v>
      </c>
    </row>
    <row r="48" spans="1:7" x14ac:dyDescent="0.25">
      <c r="A48" t="s">
        <v>126</v>
      </c>
      <c r="B48">
        <v>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Y127"/>
  <sheetViews>
    <sheetView workbookViewId="0">
      <selection activeCell="A3" sqref="A3:L43"/>
    </sheetView>
  </sheetViews>
  <sheetFormatPr defaultRowHeight="15" x14ac:dyDescent="0.25"/>
  <cols>
    <col min="1" max="1" width="20.7109375" style="2" bestFit="1" customWidth="1"/>
    <col min="2" max="11" width="19.7109375" style="2" bestFit="1" customWidth="1"/>
    <col min="12" max="12" width="11.140625" style="2" bestFit="1" customWidth="1"/>
    <col min="13" max="19" width="16.140625" style="2" customWidth="1"/>
    <col min="20" max="22" width="11.140625" style="2" customWidth="1"/>
    <col min="23" max="23" width="9.140625" style="2"/>
    <col min="24" max="24" width="15.5703125" style="2" bestFit="1" customWidth="1"/>
    <col min="25" max="25" width="9.140625" style="2" customWidth="1"/>
    <col min="26" max="256" width="9.140625" style="2"/>
    <col min="257" max="257" width="20.7109375" style="2" bestFit="1" customWidth="1"/>
    <col min="258" max="267" width="19.7109375" style="2" bestFit="1" customWidth="1"/>
    <col min="268" max="268" width="11.140625" style="2" bestFit="1" customWidth="1"/>
    <col min="269" max="275" width="16.140625" style="2" customWidth="1"/>
    <col min="276" max="278" width="11.140625" style="2" customWidth="1"/>
    <col min="279" max="279" width="9.140625" style="2"/>
    <col min="280" max="280" width="15.5703125" style="2" bestFit="1" customWidth="1"/>
    <col min="281" max="281" width="9.140625" style="2" customWidth="1"/>
    <col min="282" max="512" width="9.140625" style="2"/>
    <col min="513" max="513" width="20.7109375" style="2" bestFit="1" customWidth="1"/>
    <col min="514" max="523" width="19.7109375" style="2" bestFit="1" customWidth="1"/>
    <col min="524" max="524" width="11.140625" style="2" bestFit="1" customWidth="1"/>
    <col min="525" max="531" width="16.140625" style="2" customWidth="1"/>
    <col min="532" max="534" width="11.140625" style="2" customWidth="1"/>
    <col min="535" max="535" width="9.140625" style="2"/>
    <col min="536" max="536" width="15.5703125" style="2" bestFit="1" customWidth="1"/>
    <col min="537" max="537" width="9.140625" style="2" customWidth="1"/>
    <col min="538" max="768" width="9.140625" style="2"/>
    <col min="769" max="769" width="20.7109375" style="2" bestFit="1" customWidth="1"/>
    <col min="770" max="779" width="19.7109375" style="2" bestFit="1" customWidth="1"/>
    <col min="780" max="780" width="11.140625" style="2" bestFit="1" customWidth="1"/>
    <col min="781" max="787" width="16.140625" style="2" customWidth="1"/>
    <col min="788" max="790" width="11.140625" style="2" customWidth="1"/>
    <col min="791" max="791" width="9.140625" style="2"/>
    <col min="792" max="792" width="15.5703125" style="2" bestFit="1" customWidth="1"/>
    <col min="793" max="793" width="9.140625" style="2" customWidth="1"/>
    <col min="794" max="1024" width="9.140625" style="2"/>
    <col min="1025" max="1025" width="20.7109375" style="2" bestFit="1" customWidth="1"/>
    <col min="1026" max="1035" width="19.7109375" style="2" bestFit="1" customWidth="1"/>
    <col min="1036" max="1036" width="11.140625" style="2" bestFit="1" customWidth="1"/>
    <col min="1037" max="1043" width="16.140625" style="2" customWidth="1"/>
    <col min="1044" max="1046" width="11.140625" style="2" customWidth="1"/>
    <col min="1047" max="1047" width="9.140625" style="2"/>
    <col min="1048" max="1048" width="15.5703125" style="2" bestFit="1" customWidth="1"/>
    <col min="1049" max="1049" width="9.140625" style="2" customWidth="1"/>
    <col min="1050" max="1280" width="9.140625" style="2"/>
    <col min="1281" max="1281" width="20.7109375" style="2" bestFit="1" customWidth="1"/>
    <col min="1282" max="1291" width="19.7109375" style="2" bestFit="1" customWidth="1"/>
    <col min="1292" max="1292" width="11.140625" style="2" bestFit="1" customWidth="1"/>
    <col min="1293" max="1299" width="16.140625" style="2" customWidth="1"/>
    <col min="1300" max="1302" width="11.140625" style="2" customWidth="1"/>
    <col min="1303" max="1303" width="9.140625" style="2"/>
    <col min="1304" max="1304" width="15.5703125" style="2" bestFit="1" customWidth="1"/>
    <col min="1305" max="1305" width="9.140625" style="2" customWidth="1"/>
    <col min="1306" max="1536" width="9.140625" style="2"/>
    <col min="1537" max="1537" width="20.7109375" style="2" bestFit="1" customWidth="1"/>
    <col min="1538" max="1547" width="19.7109375" style="2" bestFit="1" customWidth="1"/>
    <col min="1548" max="1548" width="11.140625" style="2" bestFit="1" customWidth="1"/>
    <col min="1549" max="1555" width="16.140625" style="2" customWidth="1"/>
    <col min="1556" max="1558" width="11.140625" style="2" customWidth="1"/>
    <col min="1559" max="1559" width="9.140625" style="2"/>
    <col min="1560" max="1560" width="15.5703125" style="2" bestFit="1" customWidth="1"/>
    <col min="1561" max="1561" width="9.140625" style="2" customWidth="1"/>
    <col min="1562" max="1792" width="9.140625" style="2"/>
    <col min="1793" max="1793" width="20.7109375" style="2" bestFit="1" customWidth="1"/>
    <col min="1794" max="1803" width="19.7109375" style="2" bestFit="1" customWidth="1"/>
    <col min="1804" max="1804" width="11.140625" style="2" bestFit="1" customWidth="1"/>
    <col min="1805" max="1811" width="16.140625" style="2" customWidth="1"/>
    <col min="1812" max="1814" width="11.140625" style="2" customWidth="1"/>
    <col min="1815" max="1815" width="9.140625" style="2"/>
    <col min="1816" max="1816" width="15.5703125" style="2" bestFit="1" customWidth="1"/>
    <col min="1817" max="1817" width="9.140625" style="2" customWidth="1"/>
    <col min="1818" max="2048" width="9.140625" style="2"/>
    <col min="2049" max="2049" width="20.7109375" style="2" bestFit="1" customWidth="1"/>
    <col min="2050" max="2059" width="19.7109375" style="2" bestFit="1" customWidth="1"/>
    <col min="2060" max="2060" width="11.140625" style="2" bestFit="1" customWidth="1"/>
    <col min="2061" max="2067" width="16.140625" style="2" customWidth="1"/>
    <col min="2068" max="2070" width="11.140625" style="2" customWidth="1"/>
    <col min="2071" max="2071" width="9.140625" style="2"/>
    <col min="2072" max="2072" width="15.5703125" style="2" bestFit="1" customWidth="1"/>
    <col min="2073" max="2073" width="9.140625" style="2" customWidth="1"/>
    <col min="2074" max="2304" width="9.140625" style="2"/>
    <col min="2305" max="2305" width="20.7109375" style="2" bestFit="1" customWidth="1"/>
    <col min="2306" max="2315" width="19.7109375" style="2" bestFit="1" customWidth="1"/>
    <col min="2316" max="2316" width="11.140625" style="2" bestFit="1" customWidth="1"/>
    <col min="2317" max="2323" width="16.140625" style="2" customWidth="1"/>
    <col min="2324" max="2326" width="11.140625" style="2" customWidth="1"/>
    <col min="2327" max="2327" width="9.140625" style="2"/>
    <col min="2328" max="2328" width="15.5703125" style="2" bestFit="1" customWidth="1"/>
    <col min="2329" max="2329" width="9.140625" style="2" customWidth="1"/>
    <col min="2330" max="2560" width="9.140625" style="2"/>
    <col min="2561" max="2561" width="20.7109375" style="2" bestFit="1" customWidth="1"/>
    <col min="2562" max="2571" width="19.7109375" style="2" bestFit="1" customWidth="1"/>
    <col min="2572" max="2572" width="11.140625" style="2" bestFit="1" customWidth="1"/>
    <col min="2573" max="2579" width="16.140625" style="2" customWidth="1"/>
    <col min="2580" max="2582" width="11.140625" style="2" customWidth="1"/>
    <col min="2583" max="2583" width="9.140625" style="2"/>
    <col min="2584" max="2584" width="15.5703125" style="2" bestFit="1" customWidth="1"/>
    <col min="2585" max="2585" width="9.140625" style="2" customWidth="1"/>
    <col min="2586" max="2816" width="9.140625" style="2"/>
    <col min="2817" max="2817" width="20.7109375" style="2" bestFit="1" customWidth="1"/>
    <col min="2818" max="2827" width="19.7109375" style="2" bestFit="1" customWidth="1"/>
    <col min="2828" max="2828" width="11.140625" style="2" bestFit="1" customWidth="1"/>
    <col min="2829" max="2835" width="16.140625" style="2" customWidth="1"/>
    <col min="2836" max="2838" width="11.140625" style="2" customWidth="1"/>
    <col min="2839" max="2839" width="9.140625" style="2"/>
    <col min="2840" max="2840" width="15.5703125" style="2" bestFit="1" customWidth="1"/>
    <col min="2841" max="2841" width="9.140625" style="2" customWidth="1"/>
    <col min="2842" max="3072" width="9.140625" style="2"/>
    <col min="3073" max="3073" width="20.7109375" style="2" bestFit="1" customWidth="1"/>
    <col min="3074" max="3083" width="19.7109375" style="2" bestFit="1" customWidth="1"/>
    <col min="3084" max="3084" width="11.140625" style="2" bestFit="1" customWidth="1"/>
    <col min="3085" max="3091" width="16.140625" style="2" customWidth="1"/>
    <col min="3092" max="3094" width="11.140625" style="2" customWidth="1"/>
    <col min="3095" max="3095" width="9.140625" style="2"/>
    <col min="3096" max="3096" width="15.5703125" style="2" bestFit="1" customWidth="1"/>
    <col min="3097" max="3097" width="9.140625" style="2" customWidth="1"/>
    <col min="3098" max="3328" width="9.140625" style="2"/>
    <col min="3329" max="3329" width="20.7109375" style="2" bestFit="1" customWidth="1"/>
    <col min="3330" max="3339" width="19.7109375" style="2" bestFit="1" customWidth="1"/>
    <col min="3340" max="3340" width="11.140625" style="2" bestFit="1" customWidth="1"/>
    <col min="3341" max="3347" width="16.140625" style="2" customWidth="1"/>
    <col min="3348" max="3350" width="11.140625" style="2" customWidth="1"/>
    <col min="3351" max="3351" width="9.140625" style="2"/>
    <col min="3352" max="3352" width="15.5703125" style="2" bestFit="1" customWidth="1"/>
    <col min="3353" max="3353" width="9.140625" style="2" customWidth="1"/>
    <col min="3354" max="3584" width="9.140625" style="2"/>
    <col min="3585" max="3585" width="20.7109375" style="2" bestFit="1" customWidth="1"/>
    <col min="3586" max="3595" width="19.7109375" style="2" bestFit="1" customWidth="1"/>
    <col min="3596" max="3596" width="11.140625" style="2" bestFit="1" customWidth="1"/>
    <col min="3597" max="3603" width="16.140625" style="2" customWidth="1"/>
    <col min="3604" max="3606" width="11.140625" style="2" customWidth="1"/>
    <col min="3607" max="3607" width="9.140625" style="2"/>
    <col min="3608" max="3608" width="15.5703125" style="2" bestFit="1" customWidth="1"/>
    <col min="3609" max="3609" width="9.140625" style="2" customWidth="1"/>
    <col min="3610" max="3840" width="9.140625" style="2"/>
    <col min="3841" max="3841" width="20.7109375" style="2" bestFit="1" customWidth="1"/>
    <col min="3842" max="3851" width="19.7109375" style="2" bestFit="1" customWidth="1"/>
    <col min="3852" max="3852" width="11.140625" style="2" bestFit="1" customWidth="1"/>
    <col min="3853" max="3859" width="16.140625" style="2" customWidth="1"/>
    <col min="3860" max="3862" width="11.140625" style="2" customWidth="1"/>
    <col min="3863" max="3863" width="9.140625" style="2"/>
    <col min="3864" max="3864" width="15.5703125" style="2" bestFit="1" customWidth="1"/>
    <col min="3865" max="3865" width="9.140625" style="2" customWidth="1"/>
    <col min="3866" max="4096" width="9.140625" style="2"/>
    <col min="4097" max="4097" width="20.7109375" style="2" bestFit="1" customWidth="1"/>
    <col min="4098" max="4107" width="19.7109375" style="2" bestFit="1" customWidth="1"/>
    <col min="4108" max="4108" width="11.140625" style="2" bestFit="1" customWidth="1"/>
    <col min="4109" max="4115" width="16.140625" style="2" customWidth="1"/>
    <col min="4116" max="4118" width="11.140625" style="2" customWidth="1"/>
    <col min="4119" max="4119" width="9.140625" style="2"/>
    <col min="4120" max="4120" width="15.5703125" style="2" bestFit="1" customWidth="1"/>
    <col min="4121" max="4121" width="9.140625" style="2" customWidth="1"/>
    <col min="4122" max="4352" width="9.140625" style="2"/>
    <col min="4353" max="4353" width="20.7109375" style="2" bestFit="1" customWidth="1"/>
    <col min="4354" max="4363" width="19.7109375" style="2" bestFit="1" customWidth="1"/>
    <col min="4364" max="4364" width="11.140625" style="2" bestFit="1" customWidth="1"/>
    <col min="4365" max="4371" width="16.140625" style="2" customWidth="1"/>
    <col min="4372" max="4374" width="11.140625" style="2" customWidth="1"/>
    <col min="4375" max="4375" width="9.140625" style="2"/>
    <col min="4376" max="4376" width="15.5703125" style="2" bestFit="1" customWidth="1"/>
    <col min="4377" max="4377" width="9.140625" style="2" customWidth="1"/>
    <col min="4378" max="4608" width="9.140625" style="2"/>
    <col min="4609" max="4609" width="20.7109375" style="2" bestFit="1" customWidth="1"/>
    <col min="4610" max="4619" width="19.7109375" style="2" bestFit="1" customWidth="1"/>
    <col min="4620" max="4620" width="11.140625" style="2" bestFit="1" customWidth="1"/>
    <col min="4621" max="4627" width="16.140625" style="2" customWidth="1"/>
    <col min="4628" max="4630" width="11.140625" style="2" customWidth="1"/>
    <col min="4631" max="4631" width="9.140625" style="2"/>
    <col min="4632" max="4632" width="15.5703125" style="2" bestFit="1" customWidth="1"/>
    <col min="4633" max="4633" width="9.140625" style="2" customWidth="1"/>
    <col min="4634" max="4864" width="9.140625" style="2"/>
    <col min="4865" max="4865" width="20.7109375" style="2" bestFit="1" customWidth="1"/>
    <col min="4866" max="4875" width="19.7109375" style="2" bestFit="1" customWidth="1"/>
    <col min="4876" max="4876" width="11.140625" style="2" bestFit="1" customWidth="1"/>
    <col min="4877" max="4883" width="16.140625" style="2" customWidth="1"/>
    <col min="4884" max="4886" width="11.140625" style="2" customWidth="1"/>
    <col min="4887" max="4887" width="9.140625" style="2"/>
    <col min="4888" max="4888" width="15.5703125" style="2" bestFit="1" customWidth="1"/>
    <col min="4889" max="4889" width="9.140625" style="2" customWidth="1"/>
    <col min="4890" max="5120" width="9.140625" style="2"/>
    <col min="5121" max="5121" width="20.7109375" style="2" bestFit="1" customWidth="1"/>
    <col min="5122" max="5131" width="19.7109375" style="2" bestFit="1" customWidth="1"/>
    <col min="5132" max="5132" width="11.140625" style="2" bestFit="1" customWidth="1"/>
    <col min="5133" max="5139" width="16.140625" style="2" customWidth="1"/>
    <col min="5140" max="5142" width="11.140625" style="2" customWidth="1"/>
    <col min="5143" max="5143" width="9.140625" style="2"/>
    <col min="5144" max="5144" width="15.5703125" style="2" bestFit="1" customWidth="1"/>
    <col min="5145" max="5145" width="9.140625" style="2" customWidth="1"/>
    <col min="5146" max="5376" width="9.140625" style="2"/>
    <col min="5377" max="5377" width="20.7109375" style="2" bestFit="1" customWidth="1"/>
    <col min="5378" max="5387" width="19.7109375" style="2" bestFit="1" customWidth="1"/>
    <col min="5388" max="5388" width="11.140625" style="2" bestFit="1" customWidth="1"/>
    <col min="5389" max="5395" width="16.140625" style="2" customWidth="1"/>
    <col min="5396" max="5398" width="11.140625" style="2" customWidth="1"/>
    <col min="5399" max="5399" width="9.140625" style="2"/>
    <col min="5400" max="5400" width="15.5703125" style="2" bestFit="1" customWidth="1"/>
    <col min="5401" max="5401" width="9.140625" style="2" customWidth="1"/>
    <col min="5402" max="5632" width="9.140625" style="2"/>
    <col min="5633" max="5633" width="20.7109375" style="2" bestFit="1" customWidth="1"/>
    <col min="5634" max="5643" width="19.7109375" style="2" bestFit="1" customWidth="1"/>
    <col min="5644" max="5644" width="11.140625" style="2" bestFit="1" customWidth="1"/>
    <col min="5645" max="5651" width="16.140625" style="2" customWidth="1"/>
    <col min="5652" max="5654" width="11.140625" style="2" customWidth="1"/>
    <col min="5655" max="5655" width="9.140625" style="2"/>
    <col min="5656" max="5656" width="15.5703125" style="2" bestFit="1" customWidth="1"/>
    <col min="5657" max="5657" width="9.140625" style="2" customWidth="1"/>
    <col min="5658" max="5888" width="9.140625" style="2"/>
    <col min="5889" max="5889" width="20.7109375" style="2" bestFit="1" customWidth="1"/>
    <col min="5890" max="5899" width="19.7109375" style="2" bestFit="1" customWidth="1"/>
    <col min="5900" max="5900" width="11.140625" style="2" bestFit="1" customWidth="1"/>
    <col min="5901" max="5907" width="16.140625" style="2" customWidth="1"/>
    <col min="5908" max="5910" width="11.140625" style="2" customWidth="1"/>
    <col min="5911" max="5911" width="9.140625" style="2"/>
    <col min="5912" max="5912" width="15.5703125" style="2" bestFit="1" customWidth="1"/>
    <col min="5913" max="5913" width="9.140625" style="2" customWidth="1"/>
    <col min="5914" max="6144" width="9.140625" style="2"/>
    <col min="6145" max="6145" width="20.7109375" style="2" bestFit="1" customWidth="1"/>
    <col min="6146" max="6155" width="19.7109375" style="2" bestFit="1" customWidth="1"/>
    <col min="6156" max="6156" width="11.140625" style="2" bestFit="1" customWidth="1"/>
    <col min="6157" max="6163" width="16.140625" style="2" customWidth="1"/>
    <col min="6164" max="6166" width="11.140625" style="2" customWidth="1"/>
    <col min="6167" max="6167" width="9.140625" style="2"/>
    <col min="6168" max="6168" width="15.5703125" style="2" bestFit="1" customWidth="1"/>
    <col min="6169" max="6169" width="9.140625" style="2" customWidth="1"/>
    <col min="6170" max="6400" width="9.140625" style="2"/>
    <col min="6401" max="6401" width="20.7109375" style="2" bestFit="1" customWidth="1"/>
    <col min="6402" max="6411" width="19.7109375" style="2" bestFit="1" customWidth="1"/>
    <col min="6412" max="6412" width="11.140625" style="2" bestFit="1" customWidth="1"/>
    <col min="6413" max="6419" width="16.140625" style="2" customWidth="1"/>
    <col min="6420" max="6422" width="11.140625" style="2" customWidth="1"/>
    <col min="6423" max="6423" width="9.140625" style="2"/>
    <col min="6424" max="6424" width="15.5703125" style="2" bestFit="1" customWidth="1"/>
    <col min="6425" max="6425" width="9.140625" style="2" customWidth="1"/>
    <col min="6426" max="6656" width="9.140625" style="2"/>
    <col min="6657" max="6657" width="20.7109375" style="2" bestFit="1" customWidth="1"/>
    <col min="6658" max="6667" width="19.7109375" style="2" bestFit="1" customWidth="1"/>
    <col min="6668" max="6668" width="11.140625" style="2" bestFit="1" customWidth="1"/>
    <col min="6669" max="6675" width="16.140625" style="2" customWidth="1"/>
    <col min="6676" max="6678" width="11.140625" style="2" customWidth="1"/>
    <col min="6679" max="6679" width="9.140625" style="2"/>
    <col min="6680" max="6680" width="15.5703125" style="2" bestFit="1" customWidth="1"/>
    <col min="6681" max="6681" width="9.140625" style="2" customWidth="1"/>
    <col min="6682" max="6912" width="9.140625" style="2"/>
    <col min="6913" max="6913" width="20.7109375" style="2" bestFit="1" customWidth="1"/>
    <col min="6914" max="6923" width="19.7109375" style="2" bestFit="1" customWidth="1"/>
    <col min="6924" max="6924" width="11.140625" style="2" bestFit="1" customWidth="1"/>
    <col min="6925" max="6931" width="16.140625" style="2" customWidth="1"/>
    <col min="6932" max="6934" width="11.140625" style="2" customWidth="1"/>
    <col min="6935" max="6935" width="9.140625" style="2"/>
    <col min="6936" max="6936" width="15.5703125" style="2" bestFit="1" customWidth="1"/>
    <col min="6937" max="6937" width="9.140625" style="2" customWidth="1"/>
    <col min="6938" max="7168" width="9.140625" style="2"/>
    <col min="7169" max="7169" width="20.7109375" style="2" bestFit="1" customWidth="1"/>
    <col min="7170" max="7179" width="19.7109375" style="2" bestFit="1" customWidth="1"/>
    <col min="7180" max="7180" width="11.140625" style="2" bestFit="1" customWidth="1"/>
    <col min="7181" max="7187" width="16.140625" style="2" customWidth="1"/>
    <col min="7188" max="7190" width="11.140625" style="2" customWidth="1"/>
    <col min="7191" max="7191" width="9.140625" style="2"/>
    <col min="7192" max="7192" width="15.5703125" style="2" bestFit="1" customWidth="1"/>
    <col min="7193" max="7193" width="9.140625" style="2" customWidth="1"/>
    <col min="7194" max="7424" width="9.140625" style="2"/>
    <col min="7425" max="7425" width="20.7109375" style="2" bestFit="1" customWidth="1"/>
    <col min="7426" max="7435" width="19.7109375" style="2" bestFit="1" customWidth="1"/>
    <col min="7436" max="7436" width="11.140625" style="2" bestFit="1" customWidth="1"/>
    <col min="7437" max="7443" width="16.140625" style="2" customWidth="1"/>
    <col min="7444" max="7446" width="11.140625" style="2" customWidth="1"/>
    <col min="7447" max="7447" width="9.140625" style="2"/>
    <col min="7448" max="7448" width="15.5703125" style="2" bestFit="1" customWidth="1"/>
    <col min="7449" max="7449" width="9.140625" style="2" customWidth="1"/>
    <col min="7450" max="7680" width="9.140625" style="2"/>
    <col min="7681" max="7681" width="20.7109375" style="2" bestFit="1" customWidth="1"/>
    <col min="7682" max="7691" width="19.7109375" style="2" bestFit="1" customWidth="1"/>
    <col min="7692" max="7692" width="11.140625" style="2" bestFit="1" customWidth="1"/>
    <col min="7693" max="7699" width="16.140625" style="2" customWidth="1"/>
    <col min="7700" max="7702" width="11.140625" style="2" customWidth="1"/>
    <col min="7703" max="7703" width="9.140625" style="2"/>
    <col min="7704" max="7704" width="15.5703125" style="2" bestFit="1" customWidth="1"/>
    <col min="7705" max="7705" width="9.140625" style="2" customWidth="1"/>
    <col min="7706" max="7936" width="9.140625" style="2"/>
    <col min="7937" max="7937" width="20.7109375" style="2" bestFit="1" customWidth="1"/>
    <col min="7938" max="7947" width="19.7109375" style="2" bestFit="1" customWidth="1"/>
    <col min="7948" max="7948" width="11.140625" style="2" bestFit="1" customWidth="1"/>
    <col min="7949" max="7955" width="16.140625" style="2" customWidth="1"/>
    <col min="7956" max="7958" width="11.140625" style="2" customWidth="1"/>
    <col min="7959" max="7959" width="9.140625" style="2"/>
    <col min="7960" max="7960" width="15.5703125" style="2" bestFit="1" customWidth="1"/>
    <col min="7961" max="7961" width="9.140625" style="2" customWidth="1"/>
    <col min="7962" max="8192" width="9.140625" style="2"/>
    <col min="8193" max="8193" width="20.7109375" style="2" bestFit="1" customWidth="1"/>
    <col min="8194" max="8203" width="19.7109375" style="2" bestFit="1" customWidth="1"/>
    <col min="8204" max="8204" width="11.140625" style="2" bestFit="1" customWidth="1"/>
    <col min="8205" max="8211" width="16.140625" style="2" customWidth="1"/>
    <col min="8212" max="8214" width="11.140625" style="2" customWidth="1"/>
    <col min="8215" max="8215" width="9.140625" style="2"/>
    <col min="8216" max="8216" width="15.5703125" style="2" bestFit="1" customWidth="1"/>
    <col min="8217" max="8217" width="9.140625" style="2" customWidth="1"/>
    <col min="8218" max="8448" width="9.140625" style="2"/>
    <col min="8449" max="8449" width="20.7109375" style="2" bestFit="1" customWidth="1"/>
    <col min="8450" max="8459" width="19.7109375" style="2" bestFit="1" customWidth="1"/>
    <col min="8460" max="8460" width="11.140625" style="2" bestFit="1" customWidth="1"/>
    <col min="8461" max="8467" width="16.140625" style="2" customWidth="1"/>
    <col min="8468" max="8470" width="11.140625" style="2" customWidth="1"/>
    <col min="8471" max="8471" width="9.140625" style="2"/>
    <col min="8472" max="8472" width="15.5703125" style="2" bestFit="1" customWidth="1"/>
    <col min="8473" max="8473" width="9.140625" style="2" customWidth="1"/>
    <col min="8474" max="8704" width="9.140625" style="2"/>
    <col min="8705" max="8705" width="20.7109375" style="2" bestFit="1" customWidth="1"/>
    <col min="8706" max="8715" width="19.7109375" style="2" bestFit="1" customWidth="1"/>
    <col min="8716" max="8716" width="11.140625" style="2" bestFit="1" customWidth="1"/>
    <col min="8717" max="8723" width="16.140625" style="2" customWidth="1"/>
    <col min="8724" max="8726" width="11.140625" style="2" customWidth="1"/>
    <col min="8727" max="8727" width="9.140625" style="2"/>
    <col min="8728" max="8728" width="15.5703125" style="2" bestFit="1" customWidth="1"/>
    <col min="8729" max="8729" width="9.140625" style="2" customWidth="1"/>
    <col min="8730" max="8960" width="9.140625" style="2"/>
    <col min="8961" max="8961" width="20.7109375" style="2" bestFit="1" customWidth="1"/>
    <col min="8962" max="8971" width="19.7109375" style="2" bestFit="1" customWidth="1"/>
    <col min="8972" max="8972" width="11.140625" style="2" bestFit="1" customWidth="1"/>
    <col min="8973" max="8979" width="16.140625" style="2" customWidth="1"/>
    <col min="8980" max="8982" width="11.140625" style="2" customWidth="1"/>
    <col min="8983" max="8983" width="9.140625" style="2"/>
    <col min="8984" max="8984" width="15.5703125" style="2" bestFit="1" customWidth="1"/>
    <col min="8985" max="8985" width="9.140625" style="2" customWidth="1"/>
    <col min="8986" max="9216" width="9.140625" style="2"/>
    <col min="9217" max="9217" width="20.7109375" style="2" bestFit="1" customWidth="1"/>
    <col min="9218" max="9227" width="19.7109375" style="2" bestFit="1" customWidth="1"/>
    <col min="9228" max="9228" width="11.140625" style="2" bestFit="1" customWidth="1"/>
    <col min="9229" max="9235" width="16.140625" style="2" customWidth="1"/>
    <col min="9236" max="9238" width="11.140625" style="2" customWidth="1"/>
    <col min="9239" max="9239" width="9.140625" style="2"/>
    <col min="9240" max="9240" width="15.5703125" style="2" bestFit="1" customWidth="1"/>
    <col min="9241" max="9241" width="9.140625" style="2" customWidth="1"/>
    <col min="9242" max="9472" width="9.140625" style="2"/>
    <col min="9473" max="9473" width="20.7109375" style="2" bestFit="1" customWidth="1"/>
    <col min="9474" max="9483" width="19.7109375" style="2" bestFit="1" customWidth="1"/>
    <col min="9484" max="9484" width="11.140625" style="2" bestFit="1" customWidth="1"/>
    <col min="9485" max="9491" width="16.140625" style="2" customWidth="1"/>
    <col min="9492" max="9494" width="11.140625" style="2" customWidth="1"/>
    <col min="9495" max="9495" width="9.140625" style="2"/>
    <col min="9496" max="9496" width="15.5703125" style="2" bestFit="1" customWidth="1"/>
    <col min="9497" max="9497" width="9.140625" style="2" customWidth="1"/>
    <col min="9498" max="9728" width="9.140625" style="2"/>
    <col min="9729" max="9729" width="20.7109375" style="2" bestFit="1" customWidth="1"/>
    <col min="9730" max="9739" width="19.7109375" style="2" bestFit="1" customWidth="1"/>
    <col min="9740" max="9740" width="11.140625" style="2" bestFit="1" customWidth="1"/>
    <col min="9741" max="9747" width="16.140625" style="2" customWidth="1"/>
    <col min="9748" max="9750" width="11.140625" style="2" customWidth="1"/>
    <col min="9751" max="9751" width="9.140625" style="2"/>
    <col min="9752" max="9752" width="15.5703125" style="2" bestFit="1" customWidth="1"/>
    <col min="9753" max="9753" width="9.140625" style="2" customWidth="1"/>
    <col min="9754" max="9984" width="9.140625" style="2"/>
    <col min="9985" max="9985" width="20.7109375" style="2" bestFit="1" customWidth="1"/>
    <col min="9986" max="9995" width="19.7109375" style="2" bestFit="1" customWidth="1"/>
    <col min="9996" max="9996" width="11.140625" style="2" bestFit="1" customWidth="1"/>
    <col min="9997" max="10003" width="16.140625" style="2" customWidth="1"/>
    <col min="10004" max="10006" width="11.140625" style="2" customWidth="1"/>
    <col min="10007" max="10007" width="9.140625" style="2"/>
    <col min="10008" max="10008" width="15.5703125" style="2" bestFit="1" customWidth="1"/>
    <col min="10009" max="10009" width="9.140625" style="2" customWidth="1"/>
    <col min="10010" max="10240" width="9.140625" style="2"/>
    <col min="10241" max="10241" width="20.7109375" style="2" bestFit="1" customWidth="1"/>
    <col min="10242" max="10251" width="19.7109375" style="2" bestFit="1" customWidth="1"/>
    <col min="10252" max="10252" width="11.140625" style="2" bestFit="1" customWidth="1"/>
    <col min="10253" max="10259" width="16.140625" style="2" customWidth="1"/>
    <col min="10260" max="10262" width="11.140625" style="2" customWidth="1"/>
    <col min="10263" max="10263" width="9.140625" style="2"/>
    <col min="10264" max="10264" width="15.5703125" style="2" bestFit="1" customWidth="1"/>
    <col min="10265" max="10265" width="9.140625" style="2" customWidth="1"/>
    <col min="10266" max="10496" width="9.140625" style="2"/>
    <col min="10497" max="10497" width="20.7109375" style="2" bestFit="1" customWidth="1"/>
    <col min="10498" max="10507" width="19.7109375" style="2" bestFit="1" customWidth="1"/>
    <col min="10508" max="10508" width="11.140625" style="2" bestFit="1" customWidth="1"/>
    <col min="10509" max="10515" width="16.140625" style="2" customWidth="1"/>
    <col min="10516" max="10518" width="11.140625" style="2" customWidth="1"/>
    <col min="10519" max="10519" width="9.140625" style="2"/>
    <col min="10520" max="10520" width="15.5703125" style="2" bestFit="1" customWidth="1"/>
    <col min="10521" max="10521" width="9.140625" style="2" customWidth="1"/>
    <col min="10522" max="10752" width="9.140625" style="2"/>
    <col min="10753" max="10753" width="20.7109375" style="2" bestFit="1" customWidth="1"/>
    <col min="10754" max="10763" width="19.7109375" style="2" bestFit="1" customWidth="1"/>
    <col min="10764" max="10764" width="11.140625" style="2" bestFit="1" customWidth="1"/>
    <col min="10765" max="10771" width="16.140625" style="2" customWidth="1"/>
    <col min="10772" max="10774" width="11.140625" style="2" customWidth="1"/>
    <col min="10775" max="10775" width="9.140625" style="2"/>
    <col min="10776" max="10776" width="15.5703125" style="2" bestFit="1" customWidth="1"/>
    <col min="10777" max="10777" width="9.140625" style="2" customWidth="1"/>
    <col min="10778" max="11008" width="9.140625" style="2"/>
    <col min="11009" max="11009" width="20.7109375" style="2" bestFit="1" customWidth="1"/>
    <col min="11010" max="11019" width="19.7109375" style="2" bestFit="1" customWidth="1"/>
    <col min="11020" max="11020" width="11.140625" style="2" bestFit="1" customWidth="1"/>
    <col min="11021" max="11027" width="16.140625" style="2" customWidth="1"/>
    <col min="11028" max="11030" width="11.140625" style="2" customWidth="1"/>
    <col min="11031" max="11031" width="9.140625" style="2"/>
    <col min="11032" max="11032" width="15.5703125" style="2" bestFit="1" customWidth="1"/>
    <col min="11033" max="11033" width="9.140625" style="2" customWidth="1"/>
    <col min="11034" max="11264" width="9.140625" style="2"/>
    <col min="11265" max="11265" width="20.7109375" style="2" bestFit="1" customWidth="1"/>
    <col min="11266" max="11275" width="19.7109375" style="2" bestFit="1" customWidth="1"/>
    <col min="11276" max="11276" width="11.140625" style="2" bestFit="1" customWidth="1"/>
    <col min="11277" max="11283" width="16.140625" style="2" customWidth="1"/>
    <col min="11284" max="11286" width="11.140625" style="2" customWidth="1"/>
    <col min="11287" max="11287" width="9.140625" style="2"/>
    <col min="11288" max="11288" width="15.5703125" style="2" bestFit="1" customWidth="1"/>
    <col min="11289" max="11289" width="9.140625" style="2" customWidth="1"/>
    <col min="11290" max="11520" width="9.140625" style="2"/>
    <col min="11521" max="11521" width="20.7109375" style="2" bestFit="1" customWidth="1"/>
    <col min="11522" max="11531" width="19.7109375" style="2" bestFit="1" customWidth="1"/>
    <col min="11532" max="11532" width="11.140625" style="2" bestFit="1" customWidth="1"/>
    <col min="11533" max="11539" width="16.140625" style="2" customWidth="1"/>
    <col min="11540" max="11542" width="11.140625" style="2" customWidth="1"/>
    <col min="11543" max="11543" width="9.140625" style="2"/>
    <col min="11544" max="11544" width="15.5703125" style="2" bestFit="1" customWidth="1"/>
    <col min="11545" max="11545" width="9.140625" style="2" customWidth="1"/>
    <col min="11546" max="11776" width="9.140625" style="2"/>
    <col min="11777" max="11777" width="20.7109375" style="2" bestFit="1" customWidth="1"/>
    <col min="11778" max="11787" width="19.7109375" style="2" bestFit="1" customWidth="1"/>
    <col min="11788" max="11788" width="11.140625" style="2" bestFit="1" customWidth="1"/>
    <col min="11789" max="11795" width="16.140625" style="2" customWidth="1"/>
    <col min="11796" max="11798" width="11.140625" style="2" customWidth="1"/>
    <col min="11799" max="11799" width="9.140625" style="2"/>
    <col min="11800" max="11800" width="15.5703125" style="2" bestFit="1" customWidth="1"/>
    <col min="11801" max="11801" width="9.140625" style="2" customWidth="1"/>
    <col min="11802" max="12032" width="9.140625" style="2"/>
    <col min="12033" max="12033" width="20.7109375" style="2" bestFit="1" customWidth="1"/>
    <col min="12034" max="12043" width="19.7109375" style="2" bestFit="1" customWidth="1"/>
    <col min="12044" max="12044" width="11.140625" style="2" bestFit="1" customWidth="1"/>
    <col min="12045" max="12051" width="16.140625" style="2" customWidth="1"/>
    <col min="12052" max="12054" width="11.140625" style="2" customWidth="1"/>
    <col min="12055" max="12055" width="9.140625" style="2"/>
    <col min="12056" max="12056" width="15.5703125" style="2" bestFit="1" customWidth="1"/>
    <col min="12057" max="12057" width="9.140625" style="2" customWidth="1"/>
    <col min="12058" max="12288" width="9.140625" style="2"/>
    <col min="12289" max="12289" width="20.7109375" style="2" bestFit="1" customWidth="1"/>
    <col min="12290" max="12299" width="19.7109375" style="2" bestFit="1" customWidth="1"/>
    <col min="12300" max="12300" width="11.140625" style="2" bestFit="1" customWidth="1"/>
    <col min="12301" max="12307" width="16.140625" style="2" customWidth="1"/>
    <col min="12308" max="12310" width="11.140625" style="2" customWidth="1"/>
    <col min="12311" max="12311" width="9.140625" style="2"/>
    <col min="12312" max="12312" width="15.5703125" style="2" bestFit="1" customWidth="1"/>
    <col min="12313" max="12313" width="9.140625" style="2" customWidth="1"/>
    <col min="12314" max="12544" width="9.140625" style="2"/>
    <col min="12545" max="12545" width="20.7109375" style="2" bestFit="1" customWidth="1"/>
    <col min="12546" max="12555" width="19.7109375" style="2" bestFit="1" customWidth="1"/>
    <col min="12556" max="12556" width="11.140625" style="2" bestFit="1" customWidth="1"/>
    <col min="12557" max="12563" width="16.140625" style="2" customWidth="1"/>
    <col min="12564" max="12566" width="11.140625" style="2" customWidth="1"/>
    <col min="12567" max="12567" width="9.140625" style="2"/>
    <col min="12568" max="12568" width="15.5703125" style="2" bestFit="1" customWidth="1"/>
    <col min="12569" max="12569" width="9.140625" style="2" customWidth="1"/>
    <col min="12570" max="12800" width="9.140625" style="2"/>
    <col min="12801" max="12801" width="20.7109375" style="2" bestFit="1" customWidth="1"/>
    <col min="12802" max="12811" width="19.7109375" style="2" bestFit="1" customWidth="1"/>
    <col min="12812" max="12812" width="11.140625" style="2" bestFit="1" customWidth="1"/>
    <col min="12813" max="12819" width="16.140625" style="2" customWidth="1"/>
    <col min="12820" max="12822" width="11.140625" style="2" customWidth="1"/>
    <col min="12823" max="12823" width="9.140625" style="2"/>
    <col min="12824" max="12824" width="15.5703125" style="2" bestFit="1" customWidth="1"/>
    <col min="12825" max="12825" width="9.140625" style="2" customWidth="1"/>
    <col min="12826" max="13056" width="9.140625" style="2"/>
    <col min="13057" max="13057" width="20.7109375" style="2" bestFit="1" customWidth="1"/>
    <col min="13058" max="13067" width="19.7109375" style="2" bestFit="1" customWidth="1"/>
    <col min="13068" max="13068" width="11.140625" style="2" bestFit="1" customWidth="1"/>
    <col min="13069" max="13075" width="16.140625" style="2" customWidth="1"/>
    <col min="13076" max="13078" width="11.140625" style="2" customWidth="1"/>
    <col min="13079" max="13079" width="9.140625" style="2"/>
    <col min="13080" max="13080" width="15.5703125" style="2" bestFit="1" customWidth="1"/>
    <col min="13081" max="13081" width="9.140625" style="2" customWidth="1"/>
    <col min="13082" max="13312" width="9.140625" style="2"/>
    <col min="13313" max="13313" width="20.7109375" style="2" bestFit="1" customWidth="1"/>
    <col min="13314" max="13323" width="19.7109375" style="2" bestFit="1" customWidth="1"/>
    <col min="13324" max="13324" width="11.140625" style="2" bestFit="1" customWidth="1"/>
    <col min="13325" max="13331" width="16.140625" style="2" customWidth="1"/>
    <col min="13332" max="13334" width="11.140625" style="2" customWidth="1"/>
    <col min="13335" max="13335" width="9.140625" style="2"/>
    <col min="13336" max="13336" width="15.5703125" style="2" bestFit="1" customWidth="1"/>
    <col min="13337" max="13337" width="9.140625" style="2" customWidth="1"/>
    <col min="13338" max="13568" width="9.140625" style="2"/>
    <col min="13569" max="13569" width="20.7109375" style="2" bestFit="1" customWidth="1"/>
    <col min="13570" max="13579" width="19.7109375" style="2" bestFit="1" customWidth="1"/>
    <col min="13580" max="13580" width="11.140625" style="2" bestFit="1" customWidth="1"/>
    <col min="13581" max="13587" width="16.140625" style="2" customWidth="1"/>
    <col min="13588" max="13590" width="11.140625" style="2" customWidth="1"/>
    <col min="13591" max="13591" width="9.140625" style="2"/>
    <col min="13592" max="13592" width="15.5703125" style="2" bestFit="1" customWidth="1"/>
    <col min="13593" max="13593" width="9.140625" style="2" customWidth="1"/>
    <col min="13594" max="13824" width="9.140625" style="2"/>
    <col min="13825" max="13825" width="20.7109375" style="2" bestFit="1" customWidth="1"/>
    <col min="13826" max="13835" width="19.7109375" style="2" bestFit="1" customWidth="1"/>
    <col min="13836" max="13836" width="11.140625" style="2" bestFit="1" customWidth="1"/>
    <col min="13837" max="13843" width="16.140625" style="2" customWidth="1"/>
    <col min="13844" max="13846" width="11.140625" style="2" customWidth="1"/>
    <col min="13847" max="13847" width="9.140625" style="2"/>
    <col min="13848" max="13848" width="15.5703125" style="2" bestFit="1" customWidth="1"/>
    <col min="13849" max="13849" width="9.140625" style="2" customWidth="1"/>
    <col min="13850" max="14080" width="9.140625" style="2"/>
    <col min="14081" max="14081" width="20.7109375" style="2" bestFit="1" customWidth="1"/>
    <col min="14082" max="14091" width="19.7109375" style="2" bestFit="1" customWidth="1"/>
    <col min="14092" max="14092" width="11.140625" style="2" bestFit="1" customWidth="1"/>
    <col min="14093" max="14099" width="16.140625" style="2" customWidth="1"/>
    <col min="14100" max="14102" width="11.140625" style="2" customWidth="1"/>
    <col min="14103" max="14103" width="9.140625" style="2"/>
    <col min="14104" max="14104" width="15.5703125" style="2" bestFit="1" customWidth="1"/>
    <col min="14105" max="14105" width="9.140625" style="2" customWidth="1"/>
    <col min="14106" max="14336" width="9.140625" style="2"/>
    <col min="14337" max="14337" width="20.7109375" style="2" bestFit="1" customWidth="1"/>
    <col min="14338" max="14347" width="19.7109375" style="2" bestFit="1" customWidth="1"/>
    <col min="14348" max="14348" width="11.140625" style="2" bestFit="1" customWidth="1"/>
    <col min="14349" max="14355" width="16.140625" style="2" customWidth="1"/>
    <col min="14356" max="14358" width="11.140625" style="2" customWidth="1"/>
    <col min="14359" max="14359" width="9.140625" style="2"/>
    <col min="14360" max="14360" width="15.5703125" style="2" bestFit="1" customWidth="1"/>
    <col min="14361" max="14361" width="9.140625" style="2" customWidth="1"/>
    <col min="14362" max="14592" width="9.140625" style="2"/>
    <col min="14593" max="14593" width="20.7109375" style="2" bestFit="1" customWidth="1"/>
    <col min="14594" max="14603" width="19.7109375" style="2" bestFit="1" customWidth="1"/>
    <col min="14604" max="14604" width="11.140625" style="2" bestFit="1" customWidth="1"/>
    <col min="14605" max="14611" width="16.140625" style="2" customWidth="1"/>
    <col min="14612" max="14614" width="11.140625" style="2" customWidth="1"/>
    <col min="14615" max="14615" width="9.140625" style="2"/>
    <col min="14616" max="14616" width="15.5703125" style="2" bestFit="1" customWidth="1"/>
    <col min="14617" max="14617" width="9.140625" style="2" customWidth="1"/>
    <col min="14618" max="14848" width="9.140625" style="2"/>
    <col min="14849" max="14849" width="20.7109375" style="2" bestFit="1" customWidth="1"/>
    <col min="14850" max="14859" width="19.7109375" style="2" bestFit="1" customWidth="1"/>
    <col min="14860" max="14860" width="11.140625" style="2" bestFit="1" customWidth="1"/>
    <col min="14861" max="14867" width="16.140625" style="2" customWidth="1"/>
    <col min="14868" max="14870" width="11.140625" style="2" customWidth="1"/>
    <col min="14871" max="14871" width="9.140625" style="2"/>
    <col min="14872" max="14872" width="15.5703125" style="2" bestFit="1" customWidth="1"/>
    <col min="14873" max="14873" width="9.140625" style="2" customWidth="1"/>
    <col min="14874" max="15104" width="9.140625" style="2"/>
    <col min="15105" max="15105" width="20.7109375" style="2" bestFit="1" customWidth="1"/>
    <col min="15106" max="15115" width="19.7109375" style="2" bestFit="1" customWidth="1"/>
    <col min="15116" max="15116" width="11.140625" style="2" bestFit="1" customWidth="1"/>
    <col min="15117" max="15123" width="16.140625" style="2" customWidth="1"/>
    <col min="15124" max="15126" width="11.140625" style="2" customWidth="1"/>
    <col min="15127" max="15127" width="9.140625" style="2"/>
    <col min="15128" max="15128" width="15.5703125" style="2" bestFit="1" customWidth="1"/>
    <col min="15129" max="15129" width="9.140625" style="2" customWidth="1"/>
    <col min="15130" max="15360" width="9.140625" style="2"/>
    <col min="15361" max="15361" width="20.7109375" style="2" bestFit="1" customWidth="1"/>
    <col min="15362" max="15371" width="19.7109375" style="2" bestFit="1" customWidth="1"/>
    <col min="15372" max="15372" width="11.140625" style="2" bestFit="1" customWidth="1"/>
    <col min="15373" max="15379" width="16.140625" style="2" customWidth="1"/>
    <col min="15380" max="15382" width="11.140625" style="2" customWidth="1"/>
    <col min="15383" max="15383" width="9.140625" style="2"/>
    <col min="15384" max="15384" width="15.5703125" style="2" bestFit="1" customWidth="1"/>
    <col min="15385" max="15385" width="9.140625" style="2" customWidth="1"/>
    <col min="15386" max="15616" width="9.140625" style="2"/>
    <col min="15617" max="15617" width="20.7109375" style="2" bestFit="1" customWidth="1"/>
    <col min="15618" max="15627" width="19.7109375" style="2" bestFit="1" customWidth="1"/>
    <col min="15628" max="15628" width="11.140625" style="2" bestFit="1" customWidth="1"/>
    <col min="15629" max="15635" width="16.140625" style="2" customWidth="1"/>
    <col min="15636" max="15638" width="11.140625" style="2" customWidth="1"/>
    <col min="15639" max="15639" width="9.140625" style="2"/>
    <col min="15640" max="15640" width="15.5703125" style="2" bestFit="1" customWidth="1"/>
    <col min="15641" max="15641" width="9.140625" style="2" customWidth="1"/>
    <col min="15642" max="15872" width="9.140625" style="2"/>
    <col min="15873" max="15873" width="20.7109375" style="2" bestFit="1" customWidth="1"/>
    <col min="15874" max="15883" width="19.7109375" style="2" bestFit="1" customWidth="1"/>
    <col min="15884" max="15884" width="11.140625" style="2" bestFit="1" customWidth="1"/>
    <col min="15885" max="15891" width="16.140625" style="2" customWidth="1"/>
    <col min="15892" max="15894" width="11.140625" style="2" customWidth="1"/>
    <col min="15895" max="15895" width="9.140625" style="2"/>
    <col min="15896" max="15896" width="15.5703125" style="2" bestFit="1" customWidth="1"/>
    <col min="15897" max="15897" width="9.140625" style="2" customWidth="1"/>
    <col min="15898" max="16128" width="9.140625" style="2"/>
    <col min="16129" max="16129" width="20.7109375" style="2" bestFit="1" customWidth="1"/>
    <col min="16130" max="16139" width="19.7109375" style="2" bestFit="1" customWidth="1"/>
    <col min="16140" max="16140" width="11.140625" style="2" bestFit="1" customWidth="1"/>
    <col min="16141" max="16147" width="16.140625" style="2" customWidth="1"/>
    <col min="16148" max="16150" width="11.140625" style="2" customWidth="1"/>
    <col min="16151" max="16151" width="9.140625" style="2"/>
    <col min="16152" max="16152" width="15.5703125" style="2" bestFit="1" customWidth="1"/>
    <col min="16153" max="16153" width="9.140625" style="2" customWidth="1"/>
    <col min="16154" max="16384" width="9.140625" style="2"/>
  </cols>
  <sheetData>
    <row r="1" spans="1:25" x14ac:dyDescent="0.25">
      <c r="A1" s="42" t="s">
        <v>0</v>
      </c>
      <c r="B1" s="42" t="s">
        <v>1</v>
      </c>
    </row>
    <row r="3" spans="1:25" x14ac:dyDescent="0.25">
      <c r="A3" s="32" t="s">
        <v>2</v>
      </c>
      <c r="B3" s="32" t="s">
        <v>3</v>
      </c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25" x14ac:dyDescent="0.25">
      <c r="A4" s="6" t="s">
        <v>4</v>
      </c>
      <c r="B4" s="7" t="s">
        <v>13</v>
      </c>
      <c r="C4" s="8" t="s">
        <v>16</v>
      </c>
      <c r="D4" s="8" t="s">
        <v>130</v>
      </c>
      <c r="E4" s="8" t="s">
        <v>194</v>
      </c>
      <c r="F4" s="8" t="s">
        <v>12</v>
      </c>
      <c r="G4" s="8" t="s">
        <v>11</v>
      </c>
      <c r="H4" s="8" t="s">
        <v>196</v>
      </c>
      <c r="I4" s="8" t="s">
        <v>197</v>
      </c>
      <c r="J4" s="8" t="s">
        <v>198</v>
      </c>
      <c r="K4" s="9" t="s">
        <v>199</v>
      </c>
      <c r="L4" s="6" t="s">
        <v>19</v>
      </c>
      <c r="X4" s="2" t="s">
        <v>20</v>
      </c>
      <c r="Y4" s="2" t="s">
        <v>21</v>
      </c>
    </row>
    <row r="5" spans="1:25" x14ac:dyDescent="0.25">
      <c r="A5" s="32" t="s">
        <v>200</v>
      </c>
      <c r="B5" s="32">
        <v>30</v>
      </c>
      <c r="C5" s="35">
        <v>29</v>
      </c>
      <c r="D5" s="35">
        <v>29</v>
      </c>
      <c r="E5" s="35">
        <v>30</v>
      </c>
      <c r="F5" s="35">
        <v>29</v>
      </c>
      <c r="G5" s="35">
        <v>29</v>
      </c>
      <c r="H5" s="35">
        <v>30</v>
      </c>
      <c r="I5" s="35">
        <v>30</v>
      </c>
      <c r="J5" s="35">
        <v>30</v>
      </c>
      <c r="K5" s="35">
        <v>29</v>
      </c>
      <c r="L5" s="36">
        <v>295</v>
      </c>
      <c r="X5" s="2">
        <f>IF(COUNT(B5:S5)&gt;10,SUMPRODUCT(LARGE(B5:S5,{1,2,3,4,5,6,7,8,9,10})),T5)</f>
        <v>561</v>
      </c>
      <c r="Y5" s="2">
        <f>IF(COUNT(B5:S5)&gt;10,10,COUNT(B5:S5))</f>
        <v>10</v>
      </c>
    </row>
    <row r="6" spans="1:25" x14ac:dyDescent="0.25">
      <c r="A6" s="37" t="s">
        <v>132</v>
      </c>
      <c r="B6" s="37">
        <v>28</v>
      </c>
      <c r="C6" s="2">
        <v>30</v>
      </c>
      <c r="D6" s="2">
        <v>30</v>
      </c>
      <c r="E6" s="2">
        <v>29</v>
      </c>
      <c r="F6" s="2">
        <v>28</v>
      </c>
      <c r="G6" s="2">
        <v>30</v>
      </c>
      <c r="H6" s="2">
        <v>29</v>
      </c>
      <c r="I6" s="2">
        <v>29</v>
      </c>
      <c r="J6" s="2">
        <v>29</v>
      </c>
      <c r="K6" s="2">
        <v>30</v>
      </c>
      <c r="L6" s="38">
        <v>292</v>
      </c>
      <c r="X6" s="2">
        <f>IF(COUNT(B6:S6)&gt;10,SUMPRODUCT(LARGE(B6:S6,{1,2,3,4,5,6,7,8,9,10})),T6)</f>
        <v>556</v>
      </c>
      <c r="Y6" s="2">
        <f t="shared" ref="Y6:Y50" si="0">IF(COUNT(B6:S6)&gt;10,10,COUNT(B6:S6))</f>
        <v>10</v>
      </c>
    </row>
    <row r="7" spans="1:25" x14ac:dyDescent="0.25">
      <c r="A7" s="37" t="s">
        <v>141</v>
      </c>
      <c r="B7" s="37">
        <v>16</v>
      </c>
      <c r="D7" s="2">
        <v>27</v>
      </c>
      <c r="E7" s="2">
        <v>24</v>
      </c>
      <c r="F7" s="2">
        <v>24</v>
      </c>
      <c r="K7" s="2">
        <v>27</v>
      </c>
      <c r="L7" s="38">
        <v>118</v>
      </c>
      <c r="X7" s="2">
        <f>IF(COUNT(B7:S7)&gt;10,SUMPRODUCT(LARGE(B7:S7,{1,2,3,4,5,6,7,8,9,10})),T7)</f>
        <v>0</v>
      </c>
      <c r="Y7" s="2">
        <f t="shared" si="0"/>
        <v>6</v>
      </c>
    </row>
    <row r="8" spans="1:25" x14ac:dyDescent="0.25">
      <c r="A8" s="37" t="s">
        <v>39</v>
      </c>
      <c r="B8" s="37">
        <v>18</v>
      </c>
      <c r="C8" s="2">
        <v>27</v>
      </c>
      <c r="H8" s="2">
        <v>26</v>
      </c>
      <c r="K8" s="2">
        <v>28</v>
      </c>
      <c r="L8" s="38">
        <v>99</v>
      </c>
      <c r="X8" s="2">
        <f>IF(COUNT(B8:S8)&gt;10,SUMPRODUCT(LARGE(B8:S8,{1,2,3,4,5,6,7,8,9,10})),T8)</f>
        <v>0</v>
      </c>
      <c r="Y8" s="2">
        <f t="shared" si="0"/>
        <v>5</v>
      </c>
    </row>
    <row r="9" spans="1:25" x14ac:dyDescent="0.25">
      <c r="A9" s="37" t="s">
        <v>153</v>
      </c>
      <c r="B9" s="37">
        <v>21</v>
      </c>
      <c r="D9" s="2">
        <v>26</v>
      </c>
      <c r="E9" s="2">
        <v>25</v>
      </c>
      <c r="F9" s="2">
        <v>26</v>
      </c>
      <c r="L9" s="38">
        <v>98</v>
      </c>
      <c r="X9" s="2">
        <f>IF(COUNT(B9:S9)&gt;10,SUMPRODUCT(LARGE(B9:S9,{1,2,3,4,5,6,7,8,9,10})),T9)</f>
        <v>0</v>
      </c>
      <c r="Y9" s="2">
        <f t="shared" si="0"/>
        <v>5</v>
      </c>
    </row>
    <row r="10" spans="1:25" x14ac:dyDescent="0.25">
      <c r="A10" s="37" t="s">
        <v>201</v>
      </c>
      <c r="B10" s="37">
        <v>14</v>
      </c>
      <c r="C10" s="2">
        <v>24</v>
      </c>
      <c r="F10" s="2">
        <v>23</v>
      </c>
      <c r="G10" s="2">
        <v>27</v>
      </c>
      <c r="L10" s="38">
        <v>88</v>
      </c>
      <c r="X10" s="2">
        <f>IF(COUNT(B10:S10)&gt;10,SUMPRODUCT(LARGE(B10:S10,{1,2,3,4,5,6,7,8,9,10})),T10)</f>
        <v>0</v>
      </c>
      <c r="Y10" s="2">
        <f t="shared" si="0"/>
        <v>5</v>
      </c>
    </row>
    <row r="11" spans="1:25" x14ac:dyDescent="0.25">
      <c r="A11" s="37" t="s">
        <v>24</v>
      </c>
      <c r="B11" s="37">
        <v>27</v>
      </c>
      <c r="E11" s="2">
        <v>28</v>
      </c>
      <c r="F11" s="2">
        <v>30</v>
      </c>
      <c r="L11" s="38">
        <v>85</v>
      </c>
      <c r="X11" s="2">
        <f>IF(COUNT(B11:S11)&gt;10,SUMPRODUCT(LARGE(B11:S11,{1,2,3,4,5,6,7,8,9,10})),T11)</f>
        <v>0</v>
      </c>
      <c r="Y11" s="2">
        <f t="shared" si="0"/>
        <v>4</v>
      </c>
    </row>
    <row r="12" spans="1:25" x14ac:dyDescent="0.25">
      <c r="A12" s="37" t="s">
        <v>28</v>
      </c>
      <c r="B12" s="37">
        <v>11</v>
      </c>
      <c r="E12" s="2">
        <v>21</v>
      </c>
      <c r="F12" s="2">
        <v>25</v>
      </c>
      <c r="G12" s="2">
        <v>25</v>
      </c>
      <c r="L12" s="38">
        <v>82</v>
      </c>
      <c r="X12" s="2">
        <f>IF(COUNT(B12:S12)&gt;10,SUMPRODUCT(LARGE(B12:S12,{1,2,3,4,5,6,7,8,9,10})),T12)</f>
        <v>0</v>
      </c>
      <c r="Y12" s="2">
        <f t="shared" si="0"/>
        <v>5</v>
      </c>
    </row>
    <row r="13" spans="1:25" x14ac:dyDescent="0.25">
      <c r="A13" s="37" t="s">
        <v>27</v>
      </c>
      <c r="B13" s="37">
        <v>10</v>
      </c>
      <c r="D13" s="2">
        <v>25</v>
      </c>
      <c r="E13" s="2">
        <v>23</v>
      </c>
      <c r="G13" s="2">
        <v>24</v>
      </c>
      <c r="L13" s="38">
        <v>82</v>
      </c>
      <c r="X13" s="2">
        <f>IF(COUNT(B13:S13)&gt;10,SUMPRODUCT(LARGE(B13:S13,{1,2,3,4,5,6,7,8,9,10})),T13)</f>
        <v>0</v>
      </c>
      <c r="Y13" s="2">
        <f t="shared" si="0"/>
        <v>5</v>
      </c>
    </row>
    <row r="14" spans="1:25" x14ac:dyDescent="0.25">
      <c r="A14" s="37" t="s">
        <v>202</v>
      </c>
      <c r="B14" s="37">
        <v>25</v>
      </c>
      <c r="D14" s="2">
        <v>28</v>
      </c>
      <c r="H14" s="2">
        <v>27</v>
      </c>
      <c r="L14" s="38">
        <v>80</v>
      </c>
      <c r="X14" s="2">
        <f>IF(COUNT(B14:S14)&gt;10,SUMPRODUCT(LARGE(B14:S14,{1,2,3,4,5,6,7,8,9,10})),T14)</f>
        <v>0</v>
      </c>
      <c r="Y14" s="2">
        <f t="shared" si="0"/>
        <v>4</v>
      </c>
    </row>
    <row r="15" spans="1:25" x14ac:dyDescent="0.25">
      <c r="A15" s="37" t="s">
        <v>143</v>
      </c>
      <c r="B15" s="37">
        <v>26</v>
      </c>
      <c r="E15" s="2">
        <v>26</v>
      </c>
      <c r="F15" s="2">
        <v>27</v>
      </c>
      <c r="L15" s="38">
        <v>79</v>
      </c>
      <c r="X15" s="2">
        <f>IF(COUNT(B15:S15)&gt;10,SUMPRODUCT(LARGE(B15:S15,{1,2,3,4,5,6,7,8,9,10})),T15)</f>
        <v>0</v>
      </c>
      <c r="Y15" s="2">
        <f t="shared" si="0"/>
        <v>4</v>
      </c>
    </row>
    <row r="16" spans="1:25" x14ac:dyDescent="0.25">
      <c r="A16" s="37" t="s">
        <v>26</v>
      </c>
      <c r="B16" s="37">
        <v>23</v>
      </c>
      <c r="C16" s="2">
        <v>28</v>
      </c>
      <c r="E16" s="2">
        <v>27</v>
      </c>
      <c r="L16" s="38">
        <v>78</v>
      </c>
      <c r="X16" s="2">
        <f>IF(COUNT(B16:S16)&gt;10,SUMPRODUCT(LARGE(B16:S16,{1,2,3,4,5,6,7,8,9,10})),T16)</f>
        <v>0</v>
      </c>
      <c r="Y16" s="2">
        <f t="shared" si="0"/>
        <v>4</v>
      </c>
    </row>
    <row r="17" spans="1:25" x14ac:dyDescent="0.25">
      <c r="A17" s="37" t="s">
        <v>136</v>
      </c>
      <c r="B17" s="37">
        <v>29</v>
      </c>
      <c r="C17" s="2">
        <v>25</v>
      </c>
      <c r="D17" s="2">
        <v>22</v>
      </c>
      <c r="L17" s="38">
        <v>76</v>
      </c>
      <c r="X17" s="2">
        <f>IF(COUNT(B17:S17)&gt;10,SUMPRODUCT(LARGE(B17:S17,{1,2,3,4,5,6,7,8,9,10})),T17)</f>
        <v>0</v>
      </c>
      <c r="Y17" s="2">
        <f t="shared" si="0"/>
        <v>4</v>
      </c>
    </row>
    <row r="18" spans="1:25" x14ac:dyDescent="0.25">
      <c r="A18" s="37" t="s">
        <v>23</v>
      </c>
      <c r="B18" s="37">
        <v>2</v>
      </c>
      <c r="D18" s="2">
        <v>24</v>
      </c>
      <c r="F18" s="2">
        <v>20</v>
      </c>
      <c r="G18" s="2">
        <v>22</v>
      </c>
      <c r="L18" s="38">
        <v>68</v>
      </c>
      <c r="X18" s="2">
        <f>IF(COUNT(B18:S18)&gt;10,SUMPRODUCT(LARGE(B18:S18,{1,2,3,4,5,6,7,8,9,10})),T18)</f>
        <v>0</v>
      </c>
      <c r="Y18" s="2">
        <f t="shared" si="0"/>
        <v>5</v>
      </c>
    </row>
    <row r="19" spans="1:25" x14ac:dyDescent="0.25">
      <c r="A19" s="37" t="s">
        <v>60</v>
      </c>
      <c r="B19" s="37">
        <v>12</v>
      </c>
      <c r="E19" s="2">
        <v>20</v>
      </c>
      <c r="F19" s="2">
        <v>22</v>
      </c>
      <c r="L19" s="38">
        <v>54</v>
      </c>
      <c r="X19" s="2">
        <f>IF(COUNT(B19:S19)&gt;10,SUMPRODUCT(LARGE(B19:S19,{1,2,3,4,5,6,7,8,9,10})),T19)</f>
        <v>0</v>
      </c>
      <c r="Y19" s="2">
        <f t="shared" si="0"/>
        <v>4</v>
      </c>
    </row>
    <row r="20" spans="1:25" x14ac:dyDescent="0.25">
      <c r="A20" s="37" t="s">
        <v>203</v>
      </c>
      <c r="B20" s="37"/>
      <c r="E20" s="2">
        <v>22</v>
      </c>
      <c r="K20" s="2">
        <v>26</v>
      </c>
      <c r="L20" s="38">
        <v>48</v>
      </c>
      <c r="X20" s="2">
        <f>IF(COUNT(B20:S20)&gt;10,SUMPRODUCT(LARGE(B20:S20,{1,2,3,4,5,6,7,8,9,10})),T20)</f>
        <v>0</v>
      </c>
      <c r="Y20" s="2">
        <f t="shared" si="0"/>
        <v>3</v>
      </c>
    </row>
    <row r="21" spans="1:25" x14ac:dyDescent="0.25">
      <c r="A21" s="37" t="s">
        <v>160</v>
      </c>
      <c r="B21" s="37">
        <v>19</v>
      </c>
      <c r="G21" s="2">
        <v>26</v>
      </c>
      <c r="L21" s="38">
        <v>45</v>
      </c>
      <c r="X21" s="2">
        <f>IF(COUNT(B21:S21)&gt;10,SUMPRODUCT(LARGE(B21:S21,{1,2,3,4,5,6,7,8,9,10})),T21)</f>
        <v>0</v>
      </c>
      <c r="Y21" s="2">
        <f t="shared" si="0"/>
        <v>3</v>
      </c>
    </row>
    <row r="22" spans="1:25" x14ac:dyDescent="0.25">
      <c r="A22" s="37" t="s">
        <v>140</v>
      </c>
      <c r="B22" s="37">
        <v>17</v>
      </c>
      <c r="G22" s="2">
        <v>28</v>
      </c>
      <c r="L22" s="38">
        <v>45</v>
      </c>
      <c r="X22" s="2">
        <f>IF(COUNT(B22:S22)&gt;10,SUMPRODUCT(LARGE(B22:S22,{1,2,3,4,5,6,7,8,9,10})),T22)</f>
        <v>0</v>
      </c>
      <c r="Y22" s="2">
        <f t="shared" si="0"/>
        <v>3</v>
      </c>
    </row>
    <row r="23" spans="1:25" x14ac:dyDescent="0.25">
      <c r="A23" s="37" t="s">
        <v>59</v>
      </c>
      <c r="B23" s="37">
        <v>13</v>
      </c>
      <c r="F23" s="2">
        <v>21</v>
      </c>
      <c r="L23" s="38">
        <v>34</v>
      </c>
      <c r="X23" s="2">
        <f>IF(COUNT(B23:S23)&gt;10,SUMPRODUCT(LARGE(B23:S23,{1,2,3,4,5,6,7,8,9,10})),T23)</f>
        <v>0</v>
      </c>
      <c r="Y23" s="2">
        <f t="shared" si="0"/>
        <v>3</v>
      </c>
    </row>
    <row r="24" spans="1:25" x14ac:dyDescent="0.25">
      <c r="A24" s="37" t="s">
        <v>40</v>
      </c>
      <c r="B24" s="37">
        <v>7</v>
      </c>
      <c r="G24" s="2">
        <v>23</v>
      </c>
      <c r="L24" s="38">
        <v>30</v>
      </c>
      <c r="X24" s="2">
        <f>IF(COUNT(B24:S24)&gt;10,SUMPRODUCT(LARGE(B24:S24,{1,2,3,4,5,6,7,8,9,10})),T24)</f>
        <v>0</v>
      </c>
      <c r="Y24" s="2">
        <f t="shared" si="0"/>
        <v>3</v>
      </c>
    </row>
    <row r="25" spans="1:25" x14ac:dyDescent="0.25">
      <c r="A25" s="37" t="s">
        <v>30</v>
      </c>
      <c r="B25" s="37"/>
      <c r="H25" s="2">
        <v>28</v>
      </c>
      <c r="L25" s="38">
        <v>28</v>
      </c>
      <c r="X25" s="2">
        <f>IF(COUNT(B25:S25)&gt;10,SUMPRODUCT(LARGE(B25:S25,{1,2,3,4,5,6,7,8,9,10})),T25)</f>
        <v>0</v>
      </c>
      <c r="Y25" s="2">
        <f t="shared" si="0"/>
        <v>2</v>
      </c>
    </row>
    <row r="26" spans="1:25" x14ac:dyDescent="0.25">
      <c r="A26" s="37" t="s">
        <v>204</v>
      </c>
      <c r="B26" s="37">
        <v>4</v>
      </c>
      <c r="C26" s="2">
        <v>23</v>
      </c>
      <c r="L26" s="38">
        <v>27</v>
      </c>
      <c r="X26" s="2">
        <f>IF(COUNT(B26:S26)&gt;10,SUMPRODUCT(LARGE(B26:S26,{1,2,3,4,5,6,7,8,9,10})),T26)</f>
        <v>0</v>
      </c>
      <c r="Y26" s="2">
        <f t="shared" si="0"/>
        <v>3</v>
      </c>
    </row>
    <row r="27" spans="1:25" x14ac:dyDescent="0.25">
      <c r="A27" s="37" t="s">
        <v>45</v>
      </c>
      <c r="B27" s="37"/>
      <c r="C27" s="2">
        <v>26</v>
      </c>
      <c r="L27" s="38">
        <v>26</v>
      </c>
      <c r="X27" s="2">
        <f>IF(COUNT(B27:S27)&gt;10,SUMPRODUCT(LARGE(B27:S27,{1,2,3,4,5,6,7,8,9,10})),T27)</f>
        <v>0</v>
      </c>
      <c r="Y27" s="2">
        <f t="shared" si="0"/>
        <v>2</v>
      </c>
    </row>
    <row r="28" spans="1:25" x14ac:dyDescent="0.25">
      <c r="A28" s="37" t="s">
        <v>22</v>
      </c>
      <c r="B28" s="37"/>
      <c r="H28" s="2">
        <v>25</v>
      </c>
      <c r="L28" s="38">
        <v>25</v>
      </c>
      <c r="X28" s="2">
        <f>IF(COUNT(B28:S28)&gt;10,SUMPRODUCT(LARGE(B28:S28,{1,2,3,4,5,6,7,8,9,10})),T28)</f>
        <v>0</v>
      </c>
      <c r="Y28" s="2">
        <f t="shared" si="0"/>
        <v>2</v>
      </c>
    </row>
    <row r="29" spans="1:25" x14ac:dyDescent="0.25">
      <c r="A29" s="37" t="s">
        <v>25</v>
      </c>
      <c r="B29" s="37">
        <v>24</v>
      </c>
      <c r="L29" s="38">
        <v>24</v>
      </c>
      <c r="X29" s="2">
        <f>IF(COUNT(B29:S29)&gt;10,SUMPRODUCT(LARGE(B29:S29,{1,2,3,4,5,6,7,8,9,10})),T29)</f>
        <v>0</v>
      </c>
      <c r="Y29" s="2">
        <f t="shared" si="0"/>
        <v>2</v>
      </c>
    </row>
    <row r="30" spans="1:25" x14ac:dyDescent="0.25">
      <c r="A30" s="37" t="s">
        <v>205</v>
      </c>
      <c r="B30" s="37"/>
      <c r="D30" s="2">
        <v>23</v>
      </c>
      <c r="L30" s="38">
        <v>23</v>
      </c>
      <c r="X30" s="2">
        <f>IF(COUNT(B30:S30)&gt;10,SUMPRODUCT(LARGE(B30:S30,{1,2,3,4,5,6,7,8,9,10})),T30)</f>
        <v>0</v>
      </c>
      <c r="Y30" s="2">
        <f t="shared" si="0"/>
        <v>2</v>
      </c>
    </row>
    <row r="31" spans="1:25" x14ac:dyDescent="0.25">
      <c r="A31" s="37" t="s">
        <v>50</v>
      </c>
      <c r="B31" s="37">
        <v>22</v>
      </c>
      <c r="L31" s="38">
        <v>22</v>
      </c>
      <c r="X31" s="2">
        <f>IF(COUNT(B31:S31)&gt;10,SUMPRODUCT(LARGE(B31:S31,{1,2,3,4,5,6,7,8,9,10})),T31)</f>
        <v>0</v>
      </c>
      <c r="Y31" s="2">
        <f t="shared" si="0"/>
        <v>2</v>
      </c>
    </row>
    <row r="32" spans="1:25" x14ac:dyDescent="0.25">
      <c r="A32" s="37" t="s">
        <v>36</v>
      </c>
      <c r="B32" s="37"/>
      <c r="D32" s="2">
        <v>21</v>
      </c>
      <c r="L32" s="38">
        <v>21</v>
      </c>
      <c r="X32" s="2">
        <f>IF(COUNT(B32:S32)&gt;10,SUMPRODUCT(LARGE(B32:S32,{1,2,3,4,5,6,7,8,9,10})),T32)</f>
        <v>0</v>
      </c>
      <c r="Y32" s="2">
        <f t="shared" si="0"/>
        <v>2</v>
      </c>
    </row>
    <row r="33" spans="1:25" x14ac:dyDescent="0.25">
      <c r="A33" s="37" t="s">
        <v>206</v>
      </c>
      <c r="B33" s="37"/>
      <c r="G33" s="2">
        <v>21</v>
      </c>
      <c r="L33" s="38">
        <v>21</v>
      </c>
      <c r="X33" s="2">
        <f>IF(COUNT(B33:S33)&gt;10,SUMPRODUCT(LARGE(B33:S33,{1,2,3,4,5,6,7,8,9,10})),T33)</f>
        <v>0</v>
      </c>
      <c r="Y33" s="2">
        <f t="shared" si="0"/>
        <v>2</v>
      </c>
    </row>
    <row r="34" spans="1:25" x14ac:dyDescent="0.25">
      <c r="A34" s="37" t="s">
        <v>207</v>
      </c>
      <c r="B34" s="37">
        <v>20</v>
      </c>
      <c r="L34" s="38">
        <v>20</v>
      </c>
      <c r="X34" s="2">
        <f>IF(COUNT(B34:S34)&gt;10,SUMPRODUCT(LARGE(B34:S34,{1,2,3,4,5,6,7,8,9,10})),T34)</f>
        <v>0</v>
      </c>
      <c r="Y34" s="2">
        <f t="shared" si="0"/>
        <v>2</v>
      </c>
    </row>
    <row r="35" spans="1:25" x14ac:dyDescent="0.25">
      <c r="A35" s="37" t="s">
        <v>173</v>
      </c>
      <c r="B35" s="37"/>
      <c r="G35" s="2">
        <v>20</v>
      </c>
      <c r="L35" s="38">
        <v>20</v>
      </c>
      <c r="X35" s="2">
        <f>IF(COUNT(B35:S35)&gt;10,SUMPRODUCT(LARGE(B35:S35,{1,2,3,4,5,6,7,8,9,10})),T35)</f>
        <v>0</v>
      </c>
      <c r="Y35" s="2">
        <f t="shared" si="0"/>
        <v>2</v>
      </c>
    </row>
    <row r="36" spans="1:25" x14ac:dyDescent="0.25">
      <c r="A36" s="37" t="s">
        <v>166</v>
      </c>
      <c r="B36" s="37"/>
      <c r="F36" s="2">
        <v>19</v>
      </c>
      <c r="L36" s="38">
        <v>19</v>
      </c>
      <c r="X36" s="2">
        <f>IF(COUNT(B36:S36)&gt;10,SUMPRODUCT(LARGE(B36:S36,{1,2,3,4,5,6,7,8,9,10})),T36)</f>
        <v>0</v>
      </c>
      <c r="Y36" s="2">
        <f t="shared" si="0"/>
        <v>2</v>
      </c>
    </row>
    <row r="37" spans="1:25" x14ac:dyDescent="0.25">
      <c r="A37" s="37" t="s">
        <v>208</v>
      </c>
      <c r="B37" s="37"/>
      <c r="E37" s="2">
        <v>19</v>
      </c>
      <c r="L37" s="38">
        <v>19</v>
      </c>
      <c r="X37" s="2">
        <f>IF(COUNT(B37:S37)&gt;10,SUMPRODUCT(LARGE(B37:S37,{1,2,3,4,5,6,7,8,9,10})),T37)</f>
        <v>0</v>
      </c>
      <c r="Y37" s="2">
        <f t="shared" si="0"/>
        <v>2</v>
      </c>
    </row>
    <row r="38" spans="1:25" x14ac:dyDescent="0.25">
      <c r="A38" s="37" t="s">
        <v>209</v>
      </c>
      <c r="B38" s="37">
        <v>15</v>
      </c>
      <c r="L38" s="38">
        <v>15</v>
      </c>
      <c r="X38" s="2">
        <f>IF(COUNT(B38:S38)&gt;10,SUMPRODUCT(LARGE(B38:S38,{1,2,3,4,5,6,7,8,9,10})),T38)</f>
        <v>0</v>
      </c>
      <c r="Y38" s="2">
        <f t="shared" si="0"/>
        <v>2</v>
      </c>
    </row>
    <row r="39" spans="1:25" x14ac:dyDescent="0.25">
      <c r="A39" s="37" t="s">
        <v>32</v>
      </c>
      <c r="B39" s="37">
        <v>9</v>
      </c>
      <c r="L39" s="38">
        <v>9</v>
      </c>
      <c r="X39" s="2">
        <f>IF(COUNT(B39:S39)&gt;10,SUMPRODUCT(LARGE(B39:S39,{1,2,3,4,5,6,7,8,9,10})),T39)</f>
        <v>0</v>
      </c>
      <c r="Y39" s="2">
        <f t="shared" si="0"/>
        <v>2</v>
      </c>
    </row>
    <row r="40" spans="1:25" x14ac:dyDescent="0.25">
      <c r="A40" s="37" t="s">
        <v>210</v>
      </c>
      <c r="B40" s="37">
        <v>8</v>
      </c>
      <c r="L40" s="38">
        <v>8</v>
      </c>
      <c r="X40" s="2">
        <f>IF(COUNT(B40:S40)&gt;10,SUMPRODUCT(LARGE(B40:S40,{1,2,3,4,5,6,7,8,9,10})),T40)</f>
        <v>0</v>
      </c>
      <c r="Y40" s="2">
        <f t="shared" si="0"/>
        <v>2</v>
      </c>
    </row>
    <row r="41" spans="1:25" x14ac:dyDescent="0.25">
      <c r="A41" s="37" t="s">
        <v>38</v>
      </c>
      <c r="B41" s="37">
        <v>6</v>
      </c>
      <c r="L41" s="38">
        <v>6</v>
      </c>
      <c r="X41" s="2">
        <f>IF(COUNT(B41:S41)&gt;10,SUMPRODUCT(LARGE(B41:S41,{1,2,3,4,5,6,7,8,9,10})),T41)</f>
        <v>0</v>
      </c>
      <c r="Y41" s="2">
        <f t="shared" si="0"/>
        <v>2</v>
      </c>
    </row>
    <row r="42" spans="1:25" x14ac:dyDescent="0.25">
      <c r="A42" s="37" t="s">
        <v>174</v>
      </c>
      <c r="B42" s="37">
        <v>5</v>
      </c>
      <c r="L42" s="38">
        <v>5</v>
      </c>
      <c r="X42" s="2">
        <f>IF(COUNT(B42:S42)&gt;10,SUMPRODUCT(LARGE(B42:S42,{1,2,3,4,5,6,7,8,9,10})),T42)</f>
        <v>0</v>
      </c>
      <c r="Y42" s="2">
        <f t="shared" si="0"/>
        <v>2</v>
      </c>
    </row>
    <row r="43" spans="1:25" x14ac:dyDescent="0.25">
      <c r="A43" s="39" t="s">
        <v>57</v>
      </c>
      <c r="B43" s="39">
        <v>3</v>
      </c>
      <c r="C43" s="40"/>
      <c r="D43" s="40"/>
      <c r="E43" s="40"/>
      <c r="F43" s="40"/>
      <c r="G43" s="40"/>
      <c r="H43" s="40"/>
      <c r="I43" s="40"/>
      <c r="J43" s="40"/>
      <c r="K43" s="40"/>
      <c r="L43" s="41">
        <v>3</v>
      </c>
      <c r="X43" s="2">
        <f>IF(COUNT(B43:S43)&gt;10,SUMPRODUCT(LARGE(B43:S43,{1,2,3,4,5,6,7,8,9,10})),T43)</f>
        <v>0</v>
      </c>
      <c r="Y43" s="2">
        <f t="shared" si="0"/>
        <v>2</v>
      </c>
    </row>
    <row r="44" spans="1:25" x14ac:dyDescent="0.25">
      <c r="X44" s="2">
        <f>IF(COUNT(B44:S44)&gt;10,SUMPRODUCT(LARGE(B44:S44,{1,2,3,4,5,6,7,8,9,10})),T44)</f>
        <v>0</v>
      </c>
      <c r="Y44" s="2">
        <f t="shared" si="0"/>
        <v>0</v>
      </c>
    </row>
    <row r="45" spans="1:25" x14ac:dyDescent="0.25">
      <c r="X45" s="2">
        <f>IF(COUNT(B45:S45)&gt;10,SUMPRODUCT(LARGE(B45:S45,{1,2,3,4,5,6,7,8,9,10})),T45)</f>
        <v>0</v>
      </c>
      <c r="Y45" s="2">
        <f t="shared" si="0"/>
        <v>0</v>
      </c>
    </row>
    <row r="46" spans="1:25" x14ac:dyDescent="0.25">
      <c r="X46" s="2">
        <f>IF(COUNT(B46:S46)&gt;10,SUMPRODUCT(LARGE(B46:S46,{1,2,3,4,5,6,7,8,9,10})),T46)</f>
        <v>0</v>
      </c>
      <c r="Y46" s="2">
        <f t="shared" si="0"/>
        <v>0</v>
      </c>
    </row>
    <row r="47" spans="1:25" x14ac:dyDescent="0.25">
      <c r="X47" s="2">
        <f>IF(COUNT(B47:S47)&gt;10,SUMPRODUCT(LARGE(B47:S47,{1,2,3,4,5,6,7,8,9,10})),T47)</f>
        <v>0</v>
      </c>
      <c r="Y47" s="2">
        <f t="shared" si="0"/>
        <v>0</v>
      </c>
    </row>
    <row r="48" spans="1:25" x14ac:dyDescent="0.25">
      <c r="X48" s="2">
        <f>IF(COUNT(B48:S48)&gt;10,SUMPRODUCT(LARGE(B48:S48,{1,2,3,4,5,6,7,8,9,10})),T48)</f>
        <v>0</v>
      </c>
      <c r="Y48" s="2">
        <f t="shared" si="0"/>
        <v>0</v>
      </c>
    </row>
    <row r="49" spans="1:25" x14ac:dyDescent="0.25">
      <c r="X49" s="2">
        <f>IF(COUNT(B49:S49)&gt;10,SUMPRODUCT(LARGE(B49:S49,{1,2,3,4,5,6,7,8,9,10})),T49)</f>
        <v>0</v>
      </c>
      <c r="Y49" s="2">
        <f t="shared" si="0"/>
        <v>0</v>
      </c>
    </row>
    <row r="50" spans="1:25" x14ac:dyDescent="0.25">
      <c r="X50" s="2">
        <f>IF(COUNT(B50:S50)&gt;10,SUMPRODUCT(LARGE(B50:S50,{1,2,3,4,5,6,7,8,9,10})),T50)</f>
        <v>0</v>
      </c>
      <c r="Y50" s="2">
        <f t="shared" si="0"/>
        <v>0</v>
      </c>
    </row>
    <row r="51" spans="1:25" x14ac:dyDescent="0.25">
      <c r="X51" s="2">
        <f>IF(COUNT(B51:S51)&gt;10,SUMPRODUCT(LARGE(B51:S51,{1,2,3,4,5,6,7,8,9,10})),T51)</f>
        <v>0</v>
      </c>
      <c r="Y51" s="2">
        <f>IF(COUNT(B51:S51)&gt;10,10,COUNT(B51:S51))</f>
        <v>0</v>
      </c>
    </row>
    <row r="52" spans="1:25" x14ac:dyDescent="0.25">
      <c r="X52" s="2">
        <f>IF(COUNT(B52:S52)&gt;10,SUMPRODUCT(LARGE(B52:S52,{1,2,3,4,5,6,7,8,9,10})),T52)</f>
        <v>0</v>
      </c>
      <c r="Y52" s="2">
        <f>IF(COUNT(B52:S52)&gt;10,10,COUNT(B52:S52))</f>
        <v>0</v>
      </c>
    </row>
    <row r="53" spans="1:25" x14ac:dyDescent="0.25">
      <c r="X53" s="2">
        <f>IF(COUNT(B53:S53)&gt;10,SUMPRODUCT(LARGE(B53:S53,{1,2,3,4,5,6,7,8,9,10})),T53)</f>
        <v>0</v>
      </c>
      <c r="Y53" s="2">
        <f>IF(COUNT(B53:S53)&gt;10,10,COUNT(B53:S53))</f>
        <v>0</v>
      </c>
    </row>
    <row r="54" spans="1:25" x14ac:dyDescent="0.25">
      <c r="A54" s="19"/>
      <c r="B54" s="22"/>
    </row>
    <row r="55" spans="1:25" x14ac:dyDescent="0.25">
      <c r="A55" s="24"/>
    </row>
    <row r="56" spans="1:25" x14ac:dyDescent="0.25">
      <c r="A56" s="26"/>
      <c r="B56" s="27"/>
    </row>
    <row r="57" spans="1:25" x14ac:dyDescent="0.25">
      <c r="A57" s="42" t="s">
        <v>0</v>
      </c>
      <c r="B57" s="42" t="s">
        <v>64</v>
      </c>
    </row>
    <row r="59" spans="1:25" x14ac:dyDescent="0.25">
      <c r="A59" s="32" t="s">
        <v>2</v>
      </c>
      <c r="B59" s="32" t="s">
        <v>3</v>
      </c>
      <c r="C59" s="33"/>
      <c r="D59" s="33"/>
      <c r="E59" s="33"/>
      <c r="F59" s="33"/>
      <c r="G59" s="33"/>
      <c r="H59" s="33"/>
      <c r="I59" s="33"/>
      <c r="J59" s="34"/>
    </row>
    <row r="60" spans="1:25" x14ac:dyDescent="0.25">
      <c r="A60" s="32" t="s">
        <v>4</v>
      </c>
      <c r="B60" s="32" t="s">
        <v>13</v>
      </c>
      <c r="C60" s="35" t="s">
        <v>16</v>
      </c>
      <c r="D60" s="35" t="s">
        <v>130</v>
      </c>
      <c r="E60" s="35" t="s">
        <v>194</v>
      </c>
      <c r="F60" s="35" t="s">
        <v>12</v>
      </c>
      <c r="G60" s="35" t="s">
        <v>11</v>
      </c>
      <c r="H60" s="35" t="s">
        <v>196</v>
      </c>
      <c r="I60" s="35" t="s">
        <v>199</v>
      </c>
      <c r="J60" s="36" t="s">
        <v>19</v>
      </c>
      <c r="X60" s="2" t="s">
        <v>20</v>
      </c>
      <c r="Y60" s="2" t="s">
        <v>21</v>
      </c>
    </row>
    <row r="61" spans="1:25" x14ac:dyDescent="0.25">
      <c r="A61" s="32" t="s">
        <v>67</v>
      </c>
      <c r="B61" s="32">
        <v>24</v>
      </c>
      <c r="C61" s="35">
        <v>28</v>
      </c>
      <c r="D61" s="35"/>
      <c r="E61" s="35">
        <v>26</v>
      </c>
      <c r="F61" s="35">
        <v>29</v>
      </c>
      <c r="G61" s="35">
        <v>28</v>
      </c>
      <c r="H61" s="35">
        <v>29</v>
      </c>
      <c r="I61" s="35">
        <v>30</v>
      </c>
      <c r="J61" s="36">
        <v>194</v>
      </c>
      <c r="X61" s="2">
        <f>IF(COUNT(B61:S61)&gt;10,SUMPRODUCT(LARGE(B61:S61,{1,2,3,4,5,6,7,8,9,10})),T61)</f>
        <v>0</v>
      </c>
      <c r="Y61" s="2">
        <f t="shared" ref="Y61:Y124" si="1">IF(COUNT(B61:S61)&gt;10,10,COUNT(B61:S61))</f>
        <v>8</v>
      </c>
    </row>
    <row r="62" spans="1:25" x14ac:dyDescent="0.25">
      <c r="A62" s="37" t="s">
        <v>65</v>
      </c>
      <c r="B62" s="37">
        <v>26</v>
      </c>
      <c r="C62" s="2">
        <v>29</v>
      </c>
      <c r="E62" s="2">
        <v>28</v>
      </c>
      <c r="F62" s="2">
        <v>28</v>
      </c>
      <c r="J62" s="38">
        <v>111</v>
      </c>
      <c r="X62" s="2">
        <f>IF(COUNT(B62:S62)&gt;10,SUMPRODUCT(LARGE(B62:S62,{1,2,3,4,5,6,7,8,9,10})),T62)</f>
        <v>0</v>
      </c>
      <c r="Y62" s="2">
        <f t="shared" si="1"/>
        <v>5</v>
      </c>
    </row>
    <row r="63" spans="1:25" x14ac:dyDescent="0.25">
      <c r="A63" s="37" t="s">
        <v>69</v>
      </c>
      <c r="B63" s="37">
        <v>19</v>
      </c>
      <c r="C63" s="2">
        <v>27</v>
      </c>
      <c r="E63" s="2">
        <v>25</v>
      </c>
      <c r="G63" s="2">
        <v>27</v>
      </c>
      <c r="J63" s="38">
        <v>98</v>
      </c>
      <c r="X63" s="2">
        <f>IF(COUNT(B63:S63)&gt;10,SUMPRODUCT(LARGE(B63:S63,{1,2,3,4,5,6,7,8,9,10})),T63)</f>
        <v>0</v>
      </c>
      <c r="Y63" s="2">
        <f t="shared" si="1"/>
        <v>5</v>
      </c>
    </row>
    <row r="64" spans="1:25" x14ac:dyDescent="0.25">
      <c r="A64" s="37" t="s">
        <v>211</v>
      </c>
      <c r="B64" s="37">
        <v>14</v>
      </c>
      <c r="C64" s="2">
        <v>24</v>
      </c>
      <c r="D64" s="2">
        <v>26</v>
      </c>
      <c r="E64" s="2">
        <v>23</v>
      </c>
      <c r="J64" s="38">
        <v>87</v>
      </c>
      <c r="X64" s="2">
        <f>IF(COUNT(B64:S64)&gt;10,SUMPRODUCT(LARGE(B64:S64,{1,2,3,4,5,6,7,8,9,10})),T64)</f>
        <v>0</v>
      </c>
      <c r="Y64" s="2">
        <f t="shared" si="1"/>
        <v>5</v>
      </c>
    </row>
    <row r="65" spans="1:25" x14ac:dyDescent="0.25">
      <c r="A65" s="37" t="s">
        <v>81</v>
      </c>
      <c r="B65" s="37">
        <v>7</v>
      </c>
      <c r="C65" s="2">
        <v>23</v>
      </c>
      <c r="D65" s="2">
        <v>25</v>
      </c>
      <c r="G65" s="2">
        <v>18</v>
      </c>
      <c r="J65" s="38">
        <v>73</v>
      </c>
      <c r="X65" s="2">
        <f>IF(COUNT(B65:S65)&gt;10,SUMPRODUCT(LARGE(B65:S65,{1,2,3,4,5,6,7,8,9,10})),T65)</f>
        <v>0</v>
      </c>
      <c r="Y65" s="2">
        <f t="shared" si="1"/>
        <v>5</v>
      </c>
    </row>
    <row r="66" spans="1:25" x14ac:dyDescent="0.25">
      <c r="A66" s="37" t="s">
        <v>76</v>
      </c>
      <c r="B66" s="37">
        <v>18</v>
      </c>
      <c r="G66" s="2">
        <v>24</v>
      </c>
      <c r="I66" s="2">
        <v>29</v>
      </c>
      <c r="J66" s="38">
        <v>71</v>
      </c>
      <c r="X66" s="2">
        <f>IF(COUNT(B66:S66)&gt;10,SUMPRODUCT(LARGE(B66:S66,{1,2,3,4,5,6,7,8,9,10})),T66)</f>
        <v>0</v>
      </c>
      <c r="Y66" s="2">
        <f t="shared" si="1"/>
        <v>4</v>
      </c>
    </row>
    <row r="67" spans="1:25" x14ac:dyDescent="0.25">
      <c r="A67" s="37" t="s">
        <v>212</v>
      </c>
      <c r="B67" s="37">
        <v>1</v>
      </c>
      <c r="G67" s="2">
        <v>15</v>
      </c>
      <c r="H67" s="2">
        <v>26</v>
      </c>
      <c r="I67" s="2">
        <v>27</v>
      </c>
      <c r="J67" s="38">
        <v>69</v>
      </c>
      <c r="X67" s="2">
        <f>IF(COUNT(B67:S67)&gt;10,SUMPRODUCT(LARGE(B67:S67,{1,2,3,4,5,6,7,8,9,10})),T67)</f>
        <v>0</v>
      </c>
      <c r="Y67" s="2">
        <f t="shared" si="1"/>
        <v>5</v>
      </c>
    </row>
    <row r="68" spans="1:25" x14ac:dyDescent="0.25">
      <c r="A68" s="37" t="s">
        <v>179</v>
      </c>
      <c r="B68" s="37"/>
      <c r="D68" s="2">
        <v>23</v>
      </c>
      <c r="E68" s="2">
        <v>18</v>
      </c>
      <c r="H68" s="2">
        <v>27</v>
      </c>
      <c r="J68" s="38">
        <v>68</v>
      </c>
      <c r="X68" s="2">
        <f>IF(COUNT(B68:S68)&gt;10,SUMPRODUCT(LARGE(B68:S68,{1,2,3,4,5,6,7,8,9,10})),T68)</f>
        <v>0</v>
      </c>
      <c r="Y68" s="2">
        <f t="shared" si="1"/>
        <v>4</v>
      </c>
    </row>
    <row r="69" spans="1:25" x14ac:dyDescent="0.25">
      <c r="A69" s="37" t="s">
        <v>134</v>
      </c>
      <c r="B69" s="37">
        <v>30</v>
      </c>
      <c r="D69" s="2">
        <v>30</v>
      </c>
      <c r="J69" s="38">
        <v>60</v>
      </c>
      <c r="X69" s="2">
        <f>IF(COUNT(B69:S69)&gt;10,SUMPRODUCT(LARGE(B69:S69,{1,2,3,4,5,6,7,8,9,10})),T69)</f>
        <v>0</v>
      </c>
      <c r="Y69" s="2">
        <f t="shared" si="1"/>
        <v>3</v>
      </c>
    </row>
    <row r="70" spans="1:25" x14ac:dyDescent="0.25">
      <c r="A70" s="37" t="s">
        <v>83</v>
      </c>
      <c r="B70" s="37"/>
      <c r="E70" s="2">
        <v>29</v>
      </c>
      <c r="F70" s="2">
        <v>30</v>
      </c>
      <c r="J70" s="38">
        <v>59</v>
      </c>
      <c r="X70" s="2">
        <f>IF(COUNT(B70:S70)&gt;10,SUMPRODUCT(LARGE(B70:S70,{1,2,3,4,5,6,7,8,9,10})),T70)</f>
        <v>0</v>
      </c>
      <c r="Y70" s="2">
        <f t="shared" si="1"/>
        <v>3</v>
      </c>
    </row>
    <row r="71" spans="1:25" x14ac:dyDescent="0.25">
      <c r="A71" s="37" t="s">
        <v>70</v>
      </c>
      <c r="B71" s="37"/>
      <c r="C71" s="2">
        <v>30</v>
      </c>
      <c r="G71" s="2">
        <v>29</v>
      </c>
      <c r="J71" s="38">
        <v>59</v>
      </c>
      <c r="X71" s="2">
        <f>IF(COUNT(B71:S71)&gt;10,SUMPRODUCT(LARGE(B71:S71,{1,2,3,4,5,6,7,8,9,10})),T71)</f>
        <v>0</v>
      </c>
      <c r="Y71" s="2">
        <f t="shared" si="1"/>
        <v>3</v>
      </c>
    </row>
    <row r="72" spans="1:25" x14ac:dyDescent="0.25">
      <c r="A72" s="37" t="s">
        <v>71</v>
      </c>
      <c r="B72" s="37">
        <v>28</v>
      </c>
      <c r="H72" s="2">
        <v>30</v>
      </c>
      <c r="J72" s="38">
        <v>58</v>
      </c>
      <c r="X72" s="2">
        <f>IF(COUNT(B72:S72)&gt;10,SUMPRODUCT(LARGE(B72:S72,{1,2,3,4,5,6,7,8,9,10})),T72)</f>
        <v>0</v>
      </c>
      <c r="Y72" s="2">
        <f t="shared" si="1"/>
        <v>3</v>
      </c>
    </row>
    <row r="73" spans="1:25" x14ac:dyDescent="0.25">
      <c r="A73" s="37" t="s">
        <v>213</v>
      </c>
      <c r="B73" s="37">
        <v>11</v>
      </c>
      <c r="C73" s="2">
        <v>25</v>
      </c>
      <c r="E73" s="2">
        <v>22</v>
      </c>
      <c r="J73" s="38">
        <v>58</v>
      </c>
      <c r="X73" s="2">
        <f>IF(COUNT(B73:S73)&gt;10,SUMPRODUCT(LARGE(B73:S73,{1,2,3,4,5,6,7,8,9,10})),T73)</f>
        <v>0</v>
      </c>
      <c r="Y73" s="2">
        <f t="shared" si="1"/>
        <v>4</v>
      </c>
    </row>
    <row r="74" spans="1:25" x14ac:dyDescent="0.25">
      <c r="A74" s="37" t="s">
        <v>214</v>
      </c>
      <c r="B74" s="37">
        <v>27</v>
      </c>
      <c r="E74" s="2">
        <v>30</v>
      </c>
      <c r="J74" s="38">
        <v>57</v>
      </c>
      <c r="X74" s="2">
        <f>IF(COUNT(B74:S74)&gt;10,SUMPRODUCT(LARGE(B74:S74,{1,2,3,4,5,6,7,8,9,10})),T74)</f>
        <v>0</v>
      </c>
      <c r="Y74" s="2">
        <f t="shared" si="1"/>
        <v>3</v>
      </c>
    </row>
    <row r="75" spans="1:25" x14ac:dyDescent="0.25">
      <c r="A75" s="37" t="s">
        <v>215</v>
      </c>
      <c r="B75" s="37"/>
      <c r="D75" s="2">
        <v>29</v>
      </c>
      <c r="E75" s="2">
        <v>27</v>
      </c>
      <c r="J75" s="38">
        <v>56</v>
      </c>
      <c r="X75" s="2">
        <f>IF(COUNT(B75:S75)&gt;10,SUMPRODUCT(LARGE(B75:S75,{1,2,3,4,5,6,7,8,9,10})),T75)</f>
        <v>0</v>
      </c>
      <c r="Y75" s="2">
        <f t="shared" si="1"/>
        <v>3</v>
      </c>
    </row>
    <row r="76" spans="1:25" x14ac:dyDescent="0.25">
      <c r="A76" s="37" t="s">
        <v>135</v>
      </c>
      <c r="B76" s="37">
        <v>23</v>
      </c>
      <c r="D76" s="2">
        <v>28</v>
      </c>
      <c r="J76" s="38">
        <v>51</v>
      </c>
      <c r="X76" s="2">
        <f>IF(COUNT(B76:S76)&gt;10,SUMPRODUCT(LARGE(B76:S76,{1,2,3,4,5,6,7,8,9,10})),T76)</f>
        <v>0</v>
      </c>
      <c r="Y76" s="2">
        <f t="shared" si="1"/>
        <v>3</v>
      </c>
    </row>
    <row r="77" spans="1:25" x14ac:dyDescent="0.25">
      <c r="A77" s="37" t="s">
        <v>88</v>
      </c>
      <c r="B77" s="37">
        <v>20</v>
      </c>
      <c r="G77" s="2">
        <v>25</v>
      </c>
      <c r="J77" s="38">
        <v>45</v>
      </c>
      <c r="X77" s="2">
        <f>IF(COUNT(B77:S77)&gt;10,SUMPRODUCT(LARGE(B77:S77,{1,2,3,4,5,6,7,8,9,10})),T77)</f>
        <v>0</v>
      </c>
      <c r="Y77" s="2">
        <f t="shared" si="1"/>
        <v>3</v>
      </c>
    </row>
    <row r="78" spans="1:25" x14ac:dyDescent="0.25">
      <c r="A78" s="37" t="s">
        <v>89</v>
      </c>
      <c r="B78" s="37">
        <v>15</v>
      </c>
      <c r="F78" s="2">
        <v>27</v>
      </c>
      <c r="J78" s="38">
        <v>42</v>
      </c>
      <c r="X78" s="2">
        <f>IF(COUNT(B78:S78)&gt;10,SUMPRODUCT(LARGE(B78:S78,{1,2,3,4,5,6,7,8,9,10})),T78)</f>
        <v>0</v>
      </c>
      <c r="Y78" s="2">
        <f t="shared" si="1"/>
        <v>3</v>
      </c>
    </row>
    <row r="79" spans="1:25" x14ac:dyDescent="0.25">
      <c r="A79" s="37" t="s">
        <v>216</v>
      </c>
      <c r="B79" s="37">
        <v>16</v>
      </c>
      <c r="E79" s="2">
        <v>24</v>
      </c>
      <c r="J79" s="38">
        <v>40</v>
      </c>
      <c r="X79" s="2">
        <f>IF(COUNT(B79:S79)&gt;10,SUMPRODUCT(LARGE(B79:S79,{1,2,3,4,5,6,7,8,9,10})),T79)</f>
        <v>0</v>
      </c>
      <c r="Y79" s="2">
        <f t="shared" si="1"/>
        <v>3</v>
      </c>
    </row>
    <row r="80" spans="1:25" x14ac:dyDescent="0.25">
      <c r="A80" s="37" t="s">
        <v>72</v>
      </c>
      <c r="B80" s="37">
        <v>2</v>
      </c>
      <c r="D80" s="2">
        <v>22</v>
      </c>
      <c r="G80" s="2">
        <v>16</v>
      </c>
      <c r="J80" s="38">
        <v>40</v>
      </c>
      <c r="X80" s="2">
        <f>IF(COUNT(B80:S80)&gt;10,SUMPRODUCT(LARGE(B80:S80,{1,2,3,4,5,6,7,8,9,10})),T80)</f>
        <v>0</v>
      </c>
      <c r="Y80" s="2">
        <f t="shared" si="1"/>
        <v>4</v>
      </c>
    </row>
    <row r="81" spans="1:25" x14ac:dyDescent="0.25">
      <c r="A81" s="37" t="s">
        <v>68</v>
      </c>
      <c r="B81" s="37">
        <v>12</v>
      </c>
      <c r="F81" s="2">
        <v>26</v>
      </c>
      <c r="J81" s="38">
        <v>38</v>
      </c>
      <c r="X81" s="2">
        <f>IF(COUNT(B81:S81)&gt;10,SUMPRODUCT(LARGE(B81:S81,{1,2,3,4,5,6,7,8,9,10})),T81)</f>
        <v>0</v>
      </c>
      <c r="Y81" s="2">
        <f t="shared" si="1"/>
        <v>3</v>
      </c>
    </row>
    <row r="82" spans="1:25" x14ac:dyDescent="0.25">
      <c r="A82" s="37" t="s">
        <v>102</v>
      </c>
      <c r="B82" s="37">
        <v>10</v>
      </c>
      <c r="G82" s="2">
        <v>22</v>
      </c>
      <c r="J82" s="38">
        <v>32</v>
      </c>
      <c r="X82" s="2">
        <f>IF(COUNT(B82:S82)&gt;10,SUMPRODUCT(LARGE(B82:S82,{1,2,3,4,5,6,7,8,9,10})),T82)</f>
        <v>0</v>
      </c>
      <c r="Y82" s="2">
        <f t="shared" si="1"/>
        <v>3</v>
      </c>
    </row>
    <row r="83" spans="1:25" x14ac:dyDescent="0.25">
      <c r="A83" s="37" t="s">
        <v>90</v>
      </c>
      <c r="B83" s="37">
        <v>9</v>
      </c>
      <c r="G83" s="2">
        <v>21</v>
      </c>
      <c r="J83" s="38">
        <v>30</v>
      </c>
      <c r="X83" s="2">
        <f>IF(COUNT(B83:S83)&gt;10,SUMPRODUCT(LARGE(B83:S83,{1,2,3,4,5,6,7,8,9,10})),T83)</f>
        <v>0</v>
      </c>
      <c r="Y83" s="2">
        <f t="shared" si="1"/>
        <v>3</v>
      </c>
    </row>
    <row r="84" spans="1:25" x14ac:dyDescent="0.25">
      <c r="A84" s="37" t="s">
        <v>172</v>
      </c>
      <c r="B84" s="37"/>
      <c r="G84" s="2">
        <v>30</v>
      </c>
      <c r="J84" s="38">
        <v>30</v>
      </c>
      <c r="X84" s="2">
        <f>IF(COUNT(B84:S84)&gt;10,SUMPRODUCT(LARGE(B84:S84,{1,2,3,4,5,6,7,8,9,10})),T84)</f>
        <v>0</v>
      </c>
      <c r="Y84" s="2">
        <f t="shared" si="1"/>
        <v>2</v>
      </c>
    </row>
    <row r="85" spans="1:25" x14ac:dyDescent="0.25">
      <c r="A85" s="37" t="s">
        <v>87</v>
      </c>
      <c r="B85" s="37">
        <v>29</v>
      </c>
      <c r="J85" s="38">
        <v>29</v>
      </c>
      <c r="X85" s="2">
        <f>IF(COUNT(B85:S85)&gt;10,SUMPRODUCT(LARGE(B85:S85,{1,2,3,4,5,6,7,8,9,10})),T85)</f>
        <v>0</v>
      </c>
      <c r="Y85" s="2">
        <f t="shared" si="1"/>
        <v>2</v>
      </c>
    </row>
    <row r="86" spans="1:25" x14ac:dyDescent="0.25">
      <c r="A86" s="37" t="s">
        <v>217</v>
      </c>
      <c r="B86" s="37"/>
      <c r="I86" s="2">
        <v>28</v>
      </c>
      <c r="J86" s="38">
        <v>28</v>
      </c>
      <c r="X86" s="2">
        <f>IF(COUNT(B86:S86)&gt;10,SUMPRODUCT(LARGE(B86:S86,{1,2,3,4,5,6,7,8,9,10})),T86)</f>
        <v>0</v>
      </c>
      <c r="Y86" s="2">
        <f t="shared" si="1"/>
        <v>2</v>
      </c>
    </row>
    <row r="87" spans="1:25" x14ac:dyDescent="0.25">
      <c r="A87" s="37" t="s">
        <v>218</v>
      </c>
      <c r="B87" s="37"/>
      <c r="H87" s="2">
        <v>28</v>
      </c>
      <c r="J87" s="38">
        <v>28</v>
      </c>
      <c r="X87" s="2">
        <f>IF(COUNT(B87:S87)&gt;10,SUMPRODUCT(LARGE(B87:S87,{1,2,3,4,5,6,7,8,9,10})),T87)</f>
        <v>0</v>
      </c>
      <c r="Y87" s="2">
        <f t="shared" si="1"/>
        <v>2</v>
      </c>
    </row>
    <row r="88" spans="1:25" x14ac:dyDescent="0.25">
      <c r="A88" s="37" t="s">
        <v>103</v>
      </c>
      <c r="B88" s="37"/>
      <c r="D88" s="2">
        <v>27</v>
      </c>
      <c r="J88" s="38">
        <v>27</v>
      </c>
      <c r="X88" s="2">
        <f>IF(COUNT(B88:S88)&gt;10,SUMPRODUCT(LARGE(B88:S88,{1,2,3,4,5,6,7,8,9,10})),T88)</f>
        <v>0</v>
      </c>
      <c r="Y88" s="2">
        <f t="shared" si="1"/>
        <v>2</v>
      </c>
    </row>
    <row r="89" spans="1:25" x14ac:dyDescent="0.25">
      <c r="A89" s="37" t="s">
        <v>99</v>
      </c>
      <c r="B89" s="37"/>
      <c r="C89" s="2">
        <v>26</v>
      </c>
      <c r="J89" s="38">
        <v>26</v>
      </c>
      <c r="X89" s="2">
        <f>IF(COUNT(B89:S89)&gt;10,SUMPRODUCT(LARGE(B89:S89,{1,2,3,4,5,6,7,8,9,10})),T89)</f>
        <v>0</v>
      </c>
      <c r="Y89" s="2">
        <f t="shared" si="1"/>
        <v>2</v>
      </c>
    </row>
    <row r="90" spans="1:25" x14ac:dyDescent="0.25">
      <c r="A90" s="37" t="s">
        <v>151</v>
      </c>
      <c r="B90" s="37"/>
      <c r="G90" s="2">
        <v>26</v>
      </c>
      <c r="J90" s="38">
        <v>26</v>
      </c>
      <c r="X90" s="2">
        <f>IF(COUNT(B90:S90)&gt;10,SUMPRODUCT(LARGE(B90:S90,{1,2,3,4,5,6,7,8,9,10})),T90)</f>
        <v>0</v>
      </c>
      <c r="Y90" s="2">
        <f t="shared" si="1"/>
        <v>2</v>
      </c>
    </row>
    <row r="91" spans="1:25" x14ac:dyDescent="0.25">
      <c r="A91" s="37" t="s">
        <v>219</v>
      </c>
      <c r="B91" s="37">
        <v>6</v>
      </c>
      <c r="G91" s="2">
        <v>20</v>
      </c>
      <c r="J91" s="38">
        <v>26</v>
      </c>
      <c r="X91" s="2">
        <f>IF(COUNT(B91:S91)&gt;10,SUMPRODUCT(LARGE(B91:S91,{1,2,3,4,5,6,7,8,9,10})),T91)</f>
        <v>0</v>
      </c>
      <c r="Y91" s="2">
        <f t="shared" si="1"/>
        <v>3</v>
      </c>
    </row>
    <row r="92" spans="1:25" x14ac:dyDescent="0.25">
      <c r="A92" s="37" t="s">
        <v>137</v>
      </c>
      <c r="B92" s="37">
        <v>25</v>
      </c>
      <c r="J92" s="38">
        <v>25</v>
      </c>
      <c r="X92" s="2">
        <f>IF(COUNT(B92:S92)&gt;10,SUMPRODUCT(LARGE(B92:S92,{1,2,3,4,5,6,7,8,9,10})),T92)</f>
        <v>0</v>
      </c>
      <c r="Y92" s="2">
        <f t="shared" si="1"/>
        <v>2</v>
      </c>
    </row>
    <row r="93" spans="1:25" x14ac:dyDescent="0.25">
      <c r="A93" s="37" t="s">
        <v>220</v>
      </c>
      <c r="B93" s="37"/>
      <c r="D93" s="2">
        <v>24</v>
      </c>
      <c r="J93" s="38">
        <v>24</v>
      </c>
      <c r="X93" s="2">
        <f>IF(COUNT(B93:S93)&gt;10,SUMPRODUCT(LARGE(B93:S93,{1,2,3,4,5,6,7,8,9,10})),T93)</f>
        <v>0</v>
      </c>
      <c r="Y93" s="2">
        <f t="shared" si="1"/>
        <v>2</v>
      </c>
    </row>
    <row r="94" spans="1:25" x14ac:dyDescent="0.25">
      <c r="A94" s="37" t="s">
        <v>165</v>
      </c>
      <c r="B94" s="37"/>
      <c r="G94" s="2">
        <v>23</v>
      </c>
      <c r="J94" s="38">
        <v>23</v>
      </c>
      <c r="X94" s="2">
        <f>IF(COUNT(B94:S94)&gt;10,SUMPRODUCT(LARGE(B94:S94,{1,2,3,4,5,6,7,8,9,10})),T94)</f>
        <v>0</v>
      </c>
      <c r="Y94" s="2">
        <f t="shared" si="1"/>
        <v>2</v>
      </c>
    </row>
    <row r="95" spans="1:25" x14ac:dyDescent="0.25">
      <c r="A95" s="37" t="s">
        <v>144</v>
      </c>
      <c r="B95" s="37">
        <v>22</v>
      </c>
      <c r="J95" s="38">
        <v>22</v>
      </c>
      <c r="X95" s="2">
        <f>IF(COUNT(B95:S95)&gt;10,SUMPRODUCT(LARGE(B95:S95,{1,2,3,4,5,6,7,8,9,10})),T95)</f>
        <v>0</v>
      </c>
      <c r="Y95" s="2">
        <f t="shared" si="1"/>
        <v>2</v>
      </c>
    </row>
    <row r="96" spans="1:25" x14ac:dyDescent="0.25">
      <c r="A96" s="37" t="s">
        <v>221</v>
      </c>
      <c r="B96" s="37">
        <v>21</v>
      </c>
      <c r="J96" s="38">
        <v>21</v>
      </c>
      <c r="X96" s="2">
        <f>IF(COUNT(B96:S96)&gt;10,SUMPRODUCT(LARGE(B96:S96,{1,2,3,4,5,6,7,8,9,10})),T96)</f>
        <v>0</v>
      </c>
      <c r="Y96" s="2">
        <f t="shared" si="1"/>
        <v>2</v>
      </c>
    </row>
    <row r="97" spans="1:25" x14ac:dyDescent="0.25">
      <c r="A97" s="37" t="s">
        <v>80</v>
      </c>
      <c r="B97" s="37"/>
      <c r="E97" s="2">
        <v>21</v>
      </c>
      <c r="J97" s="38">
        <v>21</v>
      </c>
      <c r="X97" s="2">
        <f>IF(COUNT(B97:S97)&gt;10,SUMPRODUCT(LARGE(B97:S97,{1,2,3,4,5,6,7,8,9,10})),T97)</f>
        <v>0</v>
      </c>
      <c r="Y97" s="2">
        <f t="shared" si="1"/>
        <v>2</v>
      </c>
    </row>
    <row r="98" spans="1:25" x14ac:dyDescent="0.25">
      <c r="A98" s="37" t="s">
        <v>98</v>
      </c>
      <c r="B98" s="37"/>
      <c r="E98" s="2">
        <v>20</v>
      </c>
      <c r="J98" s="38">
        <v>20</v>
      </c>
      <c r="X98" s="2">
        <f>IF(COUNT(B98:S98)&gt;10,SUMPRODUCT(LARGE(B98:S98,{1,2,3,4,5,6,7,8,9,10})),T98)</f>
        <v>0</v>
      </c>
      <c r="Y98" s="2">
        <f t="shared" si="1"/>
        <v>2</v>
      </c>
    </row>
    <row r="99" spans="1:25" x14ac:dyDescent="0.25">
      <c r="A99" s="37" t="s">
        <v>222</v>
      </c>
      <c r="B99" s="37"/>
      <c r="E99" s="2">
        <v>19</v>
      </c>
      <c r="J99" s="38">
        <v>19</v>
      </c>
      <c r="X99" s="2">
        <f>IF(COUNT(B99:S99)&gt;10,SUMPRODUCT(LARGE(B99:S99,{1,2,3,4,5,6,7,8,9,10})),T99)</f>
        <v>0</v>
      </c>
      <c r="Y99" s="2">
        <f t="shared" si="1"/>
        <v>2</v>
      </c>
    </row>
    <row r="100" spans="1:25" x14ac:dyDescent="0.25">
      <c r="A100" s="37" t="s">
        <v>223</v>
      </c>
      <c r="B100" s="37"/>
      <c r="G100" s="2">
        <v>19</v>
      </c>
      <c r="J100" s="38">
        <v>19</v>
      </c>
      <c r="X100" s="2">
        <f>IF(COUNT(B100:S100)&gt;10,SUMPRODUCT(LARGE(B100:S100,{1,2,3,4,5,6,7,8,9,10})),T100)</f>
        <v>0</v>
      </c>
      <c r="Y100" s="2">
        <f t="shared" si="1"/>
        <v>2</v>
      </c>
    </row>
    <row r="101" spans="1:25" x14ac:dyDescent="0.25">
      <c r="A101" s="37" t="s">
        <v>66</v>
      </c>
      <c r="B101" s="37"/>
      <c r="G101" s="2">
        <v>17</v>
      </c>
      <c r="J101" s="38">
        <v>17</v>
      </c>
      <c r="X101" s="2">
        <f>IF(COUNT(B101:S101)&gt;10,SUMPRODUCT(LARGE(B101:S101,{1,2,3,4,5,6,7,8,9,10})),T101)</f>
        <v>0</v>
      </c>
      <c r="Y101" s="2">
        <f t="shared" si="1"/>
        <v>2</v>
      </c>
    </row>
    <row r="102" spans="1:25" x14ac:dyDescent="0.25">
      <c r="A102" s="37" t="s">
        <v>154</v>
      </c>
      <c r="B102" s="37">
        <v>17</v>
      </c>
      <c r="J102" s="38">
        <v>17</v>
      </c>
      <c r="X102" s="2">
        <f>IF(COUNT(B102:S102)&gt;10,SUMPRODUCT(LARGE(B102:S102,{1,2,3,4,5,6,7,8,9,10})),T102)</f>
        <v>0</v>
      </c>
      <c r="Y102" s="2">
        <f t="shared" si="1"/>
        <v>2</v>
      </c>
    </row>
    <row r="103" spans="1:25" x14ac:dyDescent="0.25">
      <c r="A103" s="37" t="s">
        <v>149</v>
      </c>
      <c r="B103" s="37">
        <v>13</v>
      </c>
      <c r="J103" s="38">
        <v>13</v>
      </c>
      <c r="X103" s="2">
        <f>IF(COUNT(B103:S103)&gt;10,SUMPRODUCT(LARGE(B103:S103,{1,2,3,4,5,6,7,8,9,10})),T103)</f>
        <v>0</v>
      </c>
      <c r="Y103" s="2">
        <f t="shared" si="1"/>
        <v>2</v>
      </c>
    </row>
    <row r="104" spans="1:25" x14ac:dyDescent="0.25">
      <c r="A104" s="37" t="s">
        <v>224</v>
      </c>
      <c r="B104" s="37">
        <v>8</v>
      </c>
      <c r="J104" s="38">
        <v>8</v>
      </c>
      <c r="X104" s="2">
        <f>IF(COUNT(B104:S104)&gt;10,SUMPRODUCT(LARGE(B104:S104,{1,2,3,4,5,6,7,8,9,10})),T104)</f>
        <v>0</v>
      </c>
      <c r="Y104" s="2">
        <f t="shared" si="1"/>
        <v>2</v>
      </c>
    </row>
    <row r="105" spans="1:25" x14ac:dyDescent="0.25">
      <c r="A105" s="37" t="s">
        <v>175</v>
      </c>
      <c r="B105" s="37">
        <v>5</v>
      </c>
      <c r="J105" s="38">
        <v>5</v>
      </c>
      <c r="X105" s="2">
        <f>IF(COUNT(B105:S105)&gt;10,SUMPRODUCT(LARGE(B105:S105,{1,2,3,4,5,6,7,8,9,10})),T105)</f>
        <v>0</v>
      </c>
      <c r="Y105" s="2">
        <f t="shared" si="1"/>
        <v>2</v>
      </c>
    </row>
    <row r="106" spans="1:25" x14ac:dyDescent="0.25">
      <c r="A106" s="37" t="s">
        <v>181</v>
      </c>
      <c r="B106" s="37">
        <v>4</v>
      </c>
      <c r="J106" s="38">
        <v>4</v>
      </c>
      <c r="X106" s="2">
        <f>IF(COUNT(B106:S106)&gt;10,SUMPRODUCT(LARGE(B106:S106,{1,2,3,4,5,6,7,8,9,10})),T106)</f>
        <v>0</v>
      </c>
      <c r="Y106" s="2">
        <f t="shared" si="1"/>
        <v>2</v>
      </c>
    </row>
    <row r="107" spans="1:25" x14ac:dyDescent="0.25">
      <c r="A107" s="39" t="s">
        <v>126</v>
      </c>
      <c r="B107" s="39">
        <v>3</v>
      </c>
      <c r="C107" s="40"/>
      <c r="D107" s="40"/>
      <c r="E107" s="40"/>
      <c r="F107" s="40"/>
      <c r="G107" s="40"/>
      <c r="H107" s="40"/>
      <c r="I107" s="40"/>
      <c r="J107" s="41">
        <v>3</v>
      </c>
      <c r="X107" s="2">
        <f>IF(COUNT(B107:S107)&gt;10,SUMPRODUCT(LARGE(B107:S107,{1,2,3,4,5,6,7,8,9,10})),T107)</f>
        <v>0</v>
      </c>
      <c r="Y107" s="2">
        <f t="shared" si="1"/>
        <v>2</v>
      </c>
    </row>
    <row r="108" spans="1:25" x14ac:dyDescent="0.25">
      <c r="X108" s="2">
        <f>IF(COUNT(B108:S108)&gt;10,SUMPRODUCT(LARGE(B108:S108,{1,2,3,4,5,6,7,8,9,10})),T108)</f>
        <v>0</v>
      </c>
      <c r="Y108" s="2">
        <f t="shared" si="1"/>
        <v>0</v>
      </c>
    </row>
    <row r="109" spans="1:25" x14ac:dyDescent="0.25">
      <c r="X109" s="2">
        <f>IF(COUNT(B109:S109)&gt;10,SUMPRODUCT(LARGE(B109:S109,{1,2,3,4,5,6,7,8,9,10})),T109)</f>
        <v>0</v>
      </c>
      <c r="Y109" s="2">
        <f t="shared" si="1"/>
        <v>0</v>
      </c>
    </row>
    <row r="110" spans="1:25" x14ac:dyDescent="0.25">
      <c r="X110" s="2">
        <f>IF(COUNT(B110:S110)&gt;10,SUMPRODUCT(LARGE(B110:S110,{1,2,3,4,5,6,7,8,9,10})),T110)</f>
        <v>0</v>
      </c>
      <c r="Y110" s="2">
        <f t="shared" si="1"/>
        <v>0</v>
      </c>
    </row>
    <row r="111" spans="1:25" x14ac:dyDescent="0.25">
      <c r="X111" s="2">
        <f>IF(COUNT(B111:S111)&gt;10,SUMPRODUCT(LARGE(B111:S111,{1,2,3,4,5,6,7,8,9,10})),T111)</f>
        <v>0</v>
      </c>
      <c r="Y111" s="2">
        <f t="shared" si="1"/>
        <v>0</v>
      </c>
    </row>
    <row r="112" spans="1:25" x14ac:dyDescent="0.25">
      <c r="X112" s="2">
        <f>IF(COUNT(B112:S112)&gt;10,SUMPRODUCT(LARGE(B112:S112,{1,2,3,4,5,6,7,8,9,10})),T112)</f>
        <v>0</v>
      </c>
      <c r="Y112" s="2">
        <f t="shared" si="1"/>
        <v>0</v>
      </c>
    </row>
    <row r="113" spans="24:25" x14ac:dyDescent="0.25">
      <c r="X113" s="2">
        <f>IF(COUNT(B113:S113)&gt;10,SUMPRODUCT(LARGE(B113:S113,{1,2,3,4,5,6,7,8,9,10})),T113)</f>
        <v>0</v>
      </c>
      <c r="Y113" s="2">
        <f t="shared" si="1"/>
        <v>0</v>
      </c>
    </row>
    <row r="114" spans="24:25" x14ac:dyDescent="0.25">
      <c r="X114" s="2">
        <f>IF(COUNT(B114:S114)&gt;10,SUMPRODUCT(LARGE(B114:S114,{1,2,3,4,5,6,7,8,9,10})),T114)</f>
        <v>0</v>
      </c>
      <c r="Y114" s="2">
        <f t="shared" si="1"/>
        <v>0</v>
      </c>
    </row>
    <row r="115" spans="24:25" x14ac:dyDescent="0.25">
      <c r="X115" s="2">
        <f>IF(COUNT(B115:S115)&gt;10,SUMPRODUCT(LARGE(B115:S115,{1,2,3,4,5,6,7,8,9,10})),T115)</f>
        <v>0</v>
      </c>
      <c r="Y115" s="2">
        <f t="shared" si="1"/>
        <v>0</v>
      </c>
    </row>
    <row r="116" spans="24:25" x14ac:dyDescent="0.25">
      <c r="X116" s="2">
        <f>IF(COUNT(B116:S116)&gt;10,SUMPRODUCT(LARGE(B116:S116,{1,2,3,4,5,6,7,8,9,10})),T116)</f>
        <v>0</v>
      </c>
      <c r="Y116" s="2">
        <f t="shared" si="1"/>
        <v>0</v>
      </c>
    </row>
    <row r="117" spans="24:25" x14ac:dyDescent="0.25">
      <c r="X117" s="2">
        <f>IF(COUNT(B117:S117)&gt;10,SUMPRODUCT(LARGE(B117:S117,{1,2,3,4,5,6,7,8,9,10})),T117)</f>
        <v>0</v>
      </c>
      <c r="Y117" s="2">
        <f t="shared" si="1"/>
        <v>0</v>
      </c>
    </row>
    <row r="118" spans="24:25" x14ac:dyDescent="0.25">
      <c r="X118" s="2">
        <f>IF(COUNT(B118:S118)&gt;10,SUMPRODUCT(LARGE(B118:S118,{1,2,3,4,5,6,7,8,9,10})),T118)</f>
        <v>0</v>
      </c>
      <c r="Y118" s="2">
        <f t="shared" si="1"/>
        <v>0</v>
      </c>
    </row>
    <row r="119" spans="24:25" x14ac:dyDescent="0.25">
      <c r="X119" s="2">
        <f>IF(COUNT(B119:S119)&gt;10,SUMPRODUCT(LARGE(B119:S119,{1,2,3,4,5,6,7,8,9,10})),T119)</f>
        <v>0</v>
      </c>
      <c r="Y119" s="2">
        <f t="shared" si="1"/>
        <v>0</v>
      </c>
    </row>
    <row r="120" spans="24:25" x14ac:dyDescent="0.25">
      <c r="X120" s="2">
        <f>IF(COUNT(B120:S120)&gt;10,SUMPRODUCT(LARGE(B120:S120,{1,2,3,4,5,6,7,8,9,10})),T120)</f>
        <v>0</v>
      </c>
      <c r="Y120" s="2">
        <f t="shared" si="1"/>
        <v>0</v>
      </c>
    </row>
    <row r="121" spans="24:25" x14ac:dyDescent="0.25">
      <c r="X121" s="2">
        <f>IF(COUNT(B121:S121)&gt;10,SUMPRODUCT(LARGE(B121:S121,{1,2,3,4,5,6,7,8,9,10})),T121)</f>
        <v>0</v>
      </c>
      <c r="Y121" s="2">
        <f t="shared" si="1"/>
        <v>0</v>
      </c>
    </row>
    <row r="122" spans="24:25" x14ac:dyDescent="0.25">
      <c r="X122" s="2">
        <f>IF(COUNT(B122:S122)&gt;10,SUMPRODUCT(LARGE(B122:S122,{1,2,3,4,5,6,7,8,9,10})),T122)</f>
        <v>0</v>
      </c>
      <c r="Y122" s="2">
        <f t="shared" si="1"/>
        <v>0</v>
      </c>
    </row>
    <row r="123" spans="24:25" x14ac:dyDescent="0.25">
      <c r="X123" s="2">
        <f>IF(COUNT(B123:S123)&gt;10,SUMPRODUCT(LARGE(B123:S123,{1,2,3,4,5,6,7,8,9,10})),T123)</f>
        <v>0</v>
      </c>
      <c r="Y123" s="2">
        <f t="shared" si="1"/>
        <v>0</v>
      </c>
    </row>
    <row r="124" spans="24:25" x14ac:dyDescent="0.25">
      <c r="X124" s="2">
        <f>IF(COUNT(B124:S124)&gt;10,SUMPRODUCT(LARGE(B124:S124,{1,2,3,4,5,6,7,8,9,10})),T124)</f>
        <v>0</v>
      </c>
      <c r="Y124" s="2">
        <f t="shared" si="1"/>
        <v>0</v>
      </c>
    </row>
    <row r="125" spans="24:25" x14ac:dyDescent="0.25">
      <c r="X125" s="2">
        <f>IF(COUNT(B125:S125)&gt;10,SUMPRODUCT(LARGE(B125:S125,{1,2,3,4,5,6,7,8,9,10})),T125)</f>
        <v>0</v>
      </c>
      <c r="Y125" s="2">
        <f>IF(COUNT(B125:S125)&gt;10,10,COUNT(B125:S125))</f>
        <v>0</v>
      </c>
    </row>
    <row r="126" spans="24:25" x14ac:dyDescent="0.25">
      <c r="X126" s="2">
        <f>IF(COUNT(B126:S126)&gt;10,SUMPRODUCT(LARGE(B126:S126,{1,2,3,4,5,6,7,8,9,10})),T126)</f>
        <v>0</v>
      </c>
      <c r="Y126" s="2">
        <f>IF(COUNT(B126:S126)&gt;10,10,COUNT(B126:S126))</f>
        <v>0</v>
      </c>
    </row>
    <row r="127" spans="24:25" x14ac:dyDescent="0.25">
      <c r="X127" s="2">
        <f>IF(COUNT(B127:S127)&gt;10,SUMPRODUCT(LARGE(B127:S127,{1,2,3,4,5,6,7,8,9,10})),T127)</f>
        <v>0</v>
      </c>
      <c r="Y127" s="2">
        <f>IF(COUNT(B127:S127)&gt;10,10,COUNT(B127:S127))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H63"/>
  <sheetViews>
    <sheetView workbookViewId="0">
      <selection activeCell="G16" sqref="G16"/>
    </sheetView>
  </sheetViews>
  <sheetFormatPr defaultRowHeight="15" x14ac:dyDescent="0.25"/>
  <cols>
    <col min="1" max="1" width="19.85546875" style="2" bestFit="1" customWidth="1"/>
    <col min="2" max="2" width="15.5703125" style="2" bestFit="1" customWidth="1"/>
    <col min="3" max="3" width="14.5703125" style="2" bestFit="1" customWidth="1"/>
    <col min="4" max="5" width="9.140625" style="2"/>
    <col min="6" max="6" width="20.7109375" style="2" bestFit="1" customWidth="1"/>
    <col min="7" max="7" width="15.5703125" style="2" bestFit="1" customWidth="1"/>
    <col min="8" max="8" width="14.5703125" style="2" bestFit="1" customWidth="1"/>
    <col min="9" max="16384" width="9.140625" style="2"/>
  </cols>
  <sheetData>
    <row r="1" spans="1:8" x14ac:dyDescent="0.25">
      <c r="A1" s="2" t="s">
        <v>4</v>
      </c>
      <c r="B1" s="2" t="s">
        <v>20</v>
      </c>
      <c r="C1" s="2" t="s">
        <v>21</v>
      </c>
      <c r="F1" s="2" t="s">
        <v>4</v>
      </c>
      <c r="G1" s="2" t="s">
        <v>20</v>
      </c>
      <c r="H1" s="2" t="s">
        <v>21</v>
      </c>
    </row>
    <row r="2" spans="1:8" x14ac:dyDescent="0.25">
      <c r="A2" s="2" t="s">
        <v>65</v>
      </c>
      <c r="B2" s="2">
        <v>282</v>
      </c>
      <c r="C2" s="2">
        <v>10</v>
      </c>
      <c r="F2" s="2" t="s">
        <v>132</v>
      </c>
      <c r="G2" s="2">
        <v>300</v>
      </c>
      <c r="H2" s="2">
        <v>10</v>
      </c>
    </row>
    <row r="3" spans="1:8" x14ac:dyDescent="0.25">
      <c r="A3" s="2" t="s">
        <v>67</v>
      </c>
      <c r="B3" s="2">
        <v>276</v>
      </c>
      <c r="C3" s="2">
        <v>10</v>
      </c>
      <c r="F3" s="2" t="s">
        <v>26</v>
      </c>
      <c r="G3" s="2">
        <v>280</v>
      </c>
      <c r="H3" s="2">
        <v>10</v>
      </c>
    </row>
    <row r="4" spans="1:8" x14ac:dyDescent="0.25">
      <c r="A4" s="2" t="s">
        <v>133</v>
      </c>
      <c r="B4" s="2">
        <v>234</v>
      </c>
      <c r="C4" s="2">
        <v>8</v>
      </c>
      <c r="F4" s="2" t="s">
        <v>27</v>
      </c>
      <c r="G4" s="2">
        <v>256</v>
      </c>
      <c r="H4" s="2">
        <v>10</v>
      </c>
    </row>
    <row r="5" spans="1:8" x14ac:dyDescent="0.25">
      <c r="A5" s="2" t="s">
        <v>69</v>
      </c>
      <c r="B5" s="2">
        <v>233</v>
      </c>
      <c r="C5" s="2">
        <v>10</v>
      </c>
      <c r="F5" s="2" t="s">
        <v>28</v>
      </c>
      <c r="G5" s="2">
        <v>251</v>
      </c>
      <c r="H5" s="2">
        <v>10</v>
      </c>
    </row>
    <row r="6" spans="1:8" x14ac:dyDescent="0.25">
      <c r="A6" s="2" t="s">
        <v>134</v>
      </c>
      <c r="B6" s="2">
        <v>231</v>
      </c>
      <c r="C6" s="2">
        <v>8</v>
      </c>
      <c r="F6" s="2" t="s">
        <v>32</v>
      </c>
      <c r="G6" s="2">
        <v>241</v>
      </c>
      <c r="H6" s="2">
        <v>10</v>
      </c>
    </row>
    <row r="7" spans="1:8" x14ac:dyDescent="0.25">
      <c r="A7" s="2" t="s">
        <v>135</v>
      </c>
      <c r="B7" s="2">
        <v>227</v>
      </c>
      <c r="C7" s="2">
        <v>9</v>
      </c>
      <c r="F7" s="2" t="s">
        <v>41</v>
      </c>
      <c r="G7" s="2">
        <v>213</v>
      </c>
      <c r="H7" s="2">
        <v>10</v>
      </c>
    </row>
    <row r="8" spans="1:8" x14ac:dyDescent="0.25">
      <c r="A8" s="2" t="s">
        <v>75</v>
      </c>
      <c r="B8" s="2">
        <v>207</v>
      </c>
      <c r="C8" s="2">
        <v>9</v>
      </c>
      <c r="F8" s="2" t="s">
        <v>136</v>
      </c>
      <c r="G8" s="2">
        <v>211</v>
      </c>
      <c r="H8" s="2">
        <v>9</v>
      </c>
    </row>
    <row r="9" spans="1:8" x14ac:dyDescent="0.25">
      <c r="A9" s="2" t="s">
        <v>80</v>
      </c>
      <c r="B9" s="2">
        <v>200</v>
      </c>
      <c r="C9" s="2">
        <v>10</v>
      </c>
      <c r="F9" s="2" t="s">
        <v>24</v>
      </c>
      <c r="G9" s="2">
        <v>197</v>
      </c>
      <c r="H9" s="2">
        <v>7</v>
      </c>
    </row>
    <row r="10" spans="1:8" x14ac:dyDescent="0.25">
      <c r="A10" s="2" t="s">
        <v>71</v>
      </c>
      <c r="B10" s="2">
        <v>187</v>
      </c>
      <c r="C10" s="2">
        <v>7</v>
      </c>
      <c r="F10" s="2" t="s">
        <v>25</v>
      </c>
      <c r="G10" s="2">
        <v>191</v>
      </c>
      <c r="H10" s="2">
        <v>7</v>
      </c>
    </row>
    <row r="11" spans="1:8" x14ac:dyDescent="0.25">
      <c r="A11" s="2" t="s">
        <v>72</v>
      </c>
      <c r="B11" s="2">
        <v>175</v>
      </c>
      <c r="C11" s="2">
        <v>10</v>
      </c>
      <c r="F11" s="2" t="s">
        <v>48</v>
      </c>
      <c r="G11" s="2">
        <v>188</v>
      </c>
      <c r="H11" s="2">
        <v>8</v>
      </c>
    </row>
    <row r="12" spans="1:8" x14ac:dyDescent="0.25">
      <c r="A12" s="2" t="s">
        <v>137</v>
      </c>
      <c r="B12" s="2">
        <v>173</v>
      </c>
      <c r="C12" s="2">
        <v>6</v>
      </c>
      <c r="F12" s="2" t="s">
        <v>138</v>
      </c>
      <c r="G12" s="2">
        <v>177</v>
      </c>
      <c r="H12" s="2">
        <v>6</v>
      </c>
    </row>
    <row r="13" spans="1:8" x14ac:dyDescent="0.25">
      <c r="A13" s="2" t="s">
        <v>139</v>
      </c>
      <c r="B13" s="2">
        <v>136</v>
      </c>
      <c r="C13" s="2">
        <v>5</v>
      </c>
      <c r="F13" s="2" t="s">
        <v>34</v>
      </c>
      <c r="G13" s="2">
        <v>175</v>
      </c>
      <c r="H13" s="2">
        <v>7</v>
      </c>
    </row>
    <row r="14" spans="1:8" x14ac:dyDescent="0.25">
      <c r="A14" s="2" t="s">
        <v>99</v>
      </c>
      <c r="B14" s="2">
        <v>133</v>
      </c>
      <c r="C14" s="2">
        <v>6</v>
      </c>
      <c r="F14" s="2" t="s">
        <v>140</v>
      </c>
      <c r="G14" s="2">
        <v>162</v>
      </c>
      <c r="H14" s="2">
        <v>7</v>
      </c>
    </row>
    <row r="15" spans="1:8" x14ac:dyDescent="0.25">
      <c r="A15" s="2" t="s">
        <v>90</v>
      </c>
      <c r="B15" s="2">
        <v>133</v>
      </c>
      <c r="C15" s="2">
        <v>8</v>
      </c>
      <c r="F15" s="2" t="s">
        <v>45</v>
      </c>
      <c r="G15" s="2">
        <v>154</v>
      </c>
      <c r="H15" s="2">
        <v>6</v>
      </c>
    </row>
    <row r="16" spans="1:8" x14ac:dyDescent="0.25">
      <c r="A16" s="2" t="s">
        <v>82</v>
      </c>
      <c r="B16" s="2">
        <v>127</v>
      </c>
      <c r="C16" s="2">
        <v>6</v>
      </c>
      <c r="F16" s="2" t="s">
        <v>23</v>
      </c>
      <c r="G16" s="2">
        <v>143</v>
      </c>
      <c r="H16" s="2">
        <v>7</v>
      </c>
    </row>
    <row r="17" spans="1:8" x14ac:dyDescent="0.25">
      <c r="A17" s="2" t="s">
        <v>76</v>
      </c>
      <c r="B17" s="2">
        <v>118</v>
      </c>
      <c r="C17" s="2">
        <v>5</v>
      </c>
      <c r="F17" s="2" t="s">
        <v>31</v>
      </c>
      <c r="G17" s="2">
        <v>123</v>
      </c>
      <c r="H17" s="2">
        <v>5</v>
      </c>
    </row>
    <row r="18" spans="1:8" x14ac:dyDescent="0.25">
      <c r="A18" s="2" t="s">
        <v>78</v>
      </c>
      <c r="B18" s="2">
        <v>114</v>
      </c>
      <c r="C18" s="2">
        <v>5</v>
      </c>
      <c r="F18" s="2" t="s">
        <v>22</v>
      </c>
      <c r="G18" s="2">
        <v>121</v>
      </c>
      <c r="H18" s="2">
        <v>7</v>
      </c>
    </row>
    <row r="19" spans="1:8" x14ac:dyDescent="0.25">
      <c r="A19" s="2" t="s">
        <v>83</v>
      </c>
      <c r="B19" s="2">
        <v>114</v>
      </c>
      <c r="C19" s="2">
        <v>4</v>
      </c>
      <c r="F19" s="2" t="s">
        <v>141</v>
      </c>
      <c r="G19" s="2">
        <v>116</v>
      </c>
      <c r="H19" s="2">
        <v>6</v>
      </c>
    </row>
    <row r="20" spans="1:8" x14ac:dyDescent="0.25">
      <c r="A20" s="2" t="s">
        <v>89</v>
      </c>
      <c r="B20" s="2">
        <v>108</v>
      </c>
      <c r="C20" s="2">
        <v>5</v>
      </c>
      <c r="F20" s="2" t="s">
        <v>60</v>
      </c>
      <c r="G20" s="2">
        <v>91</v>
      </c>
      <c r="H20" s="2">
        <v>5</v>
      </c>
    </row>
    <row r="21" spans="1:8" x14ac:dyDescent="0.25">
      <c r="A21" s="2" t="s">
        <v>142</v>
      </c>
      <c r="B21" s="2">
        <v>95</v>
      </c>
      <c r="C21" s="2">
        <v>4</v>
      </c>
      <c r="F21" s="2" t="s">
        <v>59</v>
      </c>
      <c r="G21" s="2">
        <v>87</v>
      </c>
      <c r="H21" s="2">
        <v>5</v>
      </c>
    </row>
    <row r="22" spans="1:8" x14ac:dyDescent="0.25">
      <c r="A22" s="2" t="s">
        <v>68</v>
      </c>
      <c r="B22" s="2">
        <v>95</v>
      </c>
      <c r="C22" s="2">
        <v>6</v>
      </c>
      <c r="F22" s="2" t="s">
        <v>143</v>
      </c>
      <c r="G22" s="2">
        <v>83</v>
      </c>
      <c r="H22" s="2">
        <v>3</v>
      </c>
    </row>
    <row r="23" spans="1:8" x14ac:dyDescent="0.25">
      <c r="A23" s="2" t="s">
        <v>144</v>
      </c>
      <c r="B23" s="2">
        <v>91</v>
      </c>
      <c r="C23" s="2">
        <v>4</v>
      </c>
      <c r="F23" s="2" t="s">
        <v>37</v>
      </c>
      <c r="G23" s="2">
        <v>79</v>
      </c>
      <c r="H23" s="2">
        <v>4</v>
      </c>
    </row>
    <row r="24" spans="1:8" x14ac:dyDescent="0.25">
      <c r="A24" s="2" t="s">
        <v>70</v>
      </c>
      <c r="B24" s="2">
        <v>90</v>
      </c>
      <c r="C24" s="2">
        <v>3</v>
      </c>
      <c r="F24" s="2" t="s">
        <v>145</v>
      </c>
      <c r="G24" s="2">
        <v>77</v>
      </c>
      <c r="H24" s="2">
        <v>3</v>
      </c>
    </row>
    <row r="25" spans="1:8" x14ac:dyDescent="0.25">
      <c r="A25" s="2" t="s">
        <v>146</v>
      </c>
      <c r="B25" s="2">
        <v>89</v>
      </c>
      <c r="C25" s="2">
        <v>3</v>
      </c>
      <c r="F25" s="2" t="s">
        <v>147</v>
      </c>
      <c r="G25" s="2">
        <v>76</v>
      </c>
      <c r="H25" s="2">
        <v>5</v>
      </c>
    </row>
    <row r="26" spans="1:8" x14ac:dyDescent="0.25">
      <c r="A26" s="2" t="s">
        <v>148</v>
      </c>
      <c r="B26" s="2">
        <v>86</v>
      </c>
      <c r="C26" s="2">
        <v>6</v>
      </c>
      <c r="F26" s="2" t="s">
        <v>50</v>
      </c>
      <c r="G26" s="2">
        <v>74</v>
      </c>
      <c r="H26" s="2">
        <v>3</v>
      </c>
    </row>
    <row r="27" spans="1:8" x14ac:dyDescent="0.25">
      <c r="A27" s="2" t="s">
        <v>122</v>
      </c>
      <c r="B27" s="2">
        <v>84</v>
      </c>
      <c r="C27" s="2">
        <v>4</v>
      </c>
      <c r="F27" s="2" t="s">
        <v>39</v>
      </c>
      <c r="G27" s="2">
        <v>73</v>
      </c>
      <c r="H27" s="2">
        <v>3</v>
      </c>
    </row>
    <row r="28" spans="1:8" x14ac:dyDescent="0.25">
      <c r="A28" s="2" t="s">
        <v>114</v>
      </c>
      <c r="B28" s="2">
        <v>82</v>
      </c>
      <c r="C28" s="2">
        <v>5</v>
      </c>
      <c r="F28" s="2" t="s">
        <v>49</v>
      </c>
      <c r="G28" s="2">
        <v>63</v>
      </c>
      <c r="H28" s="2">
        <v>3</v>
      </c>
    </row>
    <row r="29" spans="1:8" x14ac:dyDescent="0.25">
      <c r="A29" s="2" t="s">
        <v>149</v>
      </c>
      <c r="B29" s="2">
        <v>81</v>
      </c>
      <c r="C29" s="2">
        <v>4</v>
      </c>
      <c r="F29" s="2" t="s">
        <v>150</v>
      </c>
      <c r="G29" s="2">
        <v>52</v>
      </c>
      <c r="H29" s="2">
        <v>2</v>
      </c>
    </row>
    <row r="30" spans="1:8" x14ac:dyDescent="0.25">
      <c r="A30" s="2" t="s">
        <v>151</v>
      </c>
      <c r="B30" s="2">
        <v>80</v>
      </c>
      <c r="C30" s="2">
        <v>4</v>
      </c>
      <c r="F30" s="2" t="s">
        <v>29</v>
      </c>
      <c r="G30" s="2">
        <v>52</v>
      </c>
      <c r="H30" s="2">
        <v>2</v>
      </c>
    </row>
    <row r="31" spans="1:8" x14ac:dyDescent="0.25">
      <c r="A31" s="2" t="s">
        <v>152</v>
      </c>
      <c r="B31" s="2">
        <v>79</v>
      </c>
      <c r="C31" s="2">
        <v>3</v>
      </c>
      <c r="F31" s="2" t="s">
        <v>153</v>
      </c>
      <c r="G31" s="2">
        <v>47</v>
      </c>
      <c r="H31" s="2">
        <v>2</v>
      </c>
    </row>
    <row r="32" spans="1:8" x14ac:dyDescent="0.25">
      <c r="A32" s="2" t="s">
        <v>154</v>
      </c>
      <c r="B32" s="2">
        <v>79</v>
      </c>
      <c r="C32" s="2">
        <v>4</v>
      </c>
      <c r="F32" s="2" t="s">
        <v>36</v>
      </c>
      <c r="G32" s="2">
        <v>43</v>
      </c>
      <c r="H32" s="2">
        <v>2</v>
      </c>
    </row>
    <row r="33" spans="1:8" x14ac:dyDescent="0.25">
      <c r="A33" s="2" t="s">
        <v>155</v>
      </c>
      <c r="B33" s="2">
        <v>78</v>
      </c>
      <c r="C33" s="2">
        <v>3</v>
      </c>
      <c r="F33" s="2" t="s">
        <v>156</v>
      </c>
      <c r="G33" s="2">
        <v>43</v>
      </c>
      <c r="H33" s="2">
        <v>2</v>
      </c>
    </row>
    <row r="34" spans="1:8" x14ac:dyDescent="0.25">
      <c r="A34" s="2" t="s">
        <v>77</v>
      </c>
      <c r="B34" s="2">
        <v>75</v>
      </c>
      <c r="C34" s="2">
        <v>3</v>
      </c>
      <c r="F34" s="2" t="s">
        <v>131</v>
      </c>
      <c r="G34" s="2">
        <v>41</v>
      </c>
      <c r="H34" s="2">
        <v>2</v>
      </c>
    </row>
    <row r="35" spans="1:8" x14ac:dyDescent="0.25">
      <c r="A35" s="2" t="s">
        <v>110</v>
      </c>
      <c r="B35" s="2">
        <v>69</v>
      </c>
      <c r="C35" s="2">
        <v>3</v>
      </c>
      <c r="F35" s="2" t="s">
        <v>157</v>
      </c>
      <c r="G35" s="2">
        <v>39</v>
      </c>
      <c r="H35" s="2">
        <v>2</v>
      </c>
    </row>
    <row r="36" spans="1:8" x14ac:dyDescent="0.25">
      <c r="A36" s="2" t="s">
        <v>102</v>
      </c>
      <c r="B36" s="2">
        <v>69</v>
      </c>
      <c r="C36" s="2">
        <v>4</v>
      </c>
      <c r="F36" s="2" t="s">
        <v>57</v>
      </c>
      <c r="G36" s="2">
        <v>36</v>
      </c>
      <c r="H36" s="2">
        <v>2</v>
      </c>
    </row>
    <row r="37" spans="1:8" x14ac:dyDescent="0.25">
      <c r="A37" s="2" t="s">
        <v>158</v>
      </c>
      <c r="B37" s="2">
        <v>69</v>
      </c>
      <c r="C37" s="2">
        <v>4</v>
      </c>
      <c r="F37" s="2" t="s">
        <v>159</v>
      </c>
      <c r="G37" s="2">
        <v>31</v>
      </c>
      <c r="H37" s="2">
        <v>2</v>
      </c>
    </row>
    <row r="38" spans="1:8" x14ac:dyDescent="0.25">
      <c r="A38" s="2" t="s">
        <v>95</v>
      </c>
      <c r="B38" s="2">
        <v>68</v>
      </c>
      <c r="C38" s="2">
        <v>4</v>
      </c>
      <c r="F38" s="2" t="s">
        <v>51</v>
      </c>
      <c r="G38" s="2">
        <v>26</v>
      </c>
      <c r="H38" s="2">
        <v>1</v>
      </c>
    </row>
    <row r="39" spans="1:8" x14ac:dyDescent="0.25">
      <c r="A39" s="2" t="s">
        <v>103</v>
      </c>
      <c r="B39" s="2">
        <v>60</v>
      </c>
      <c r="C39" s="2">
        <v>3</v>
      </c>
      <c r="F39" s="2" t="s">
        <v>160</v>
      </c>
      <c r="G39" s="2">
        <v>25</v>
      </c>
      <c r="H39" s="2">
        <v>1</v>
      </c>
    </row>
    <row r="40" spans="1:8" x14ac:dyDescent="0.25">
      <c r="A40" s="2" t="s">
        <v>161</v>
      </c>
      <c r="B40" s="2">
        <v>58</v>
      </c>
      <c r="C40" s="2">
        <v>3</v>
      </c>
      <c r="F40" s="2" t="s">
        <v>162</v>
      </c>
      <c r="G40" s="2">
        <v>25</v>
      </c>
      <c r="H40" s="2">
        <v>1</v>
      </c>
    </row>
    <row r="41" spans="1:8" x14ac:dyDescent="0.25">
      <c r="A41" s="2" t="s">
        <v>73</v>
      </c>
      <c r="B41" s="2">
        <v>48</v>
      </c>
      <c r="C41" s="2">
        <v>3</v>
      </c>
      <c r="F41" s="2" t="s">
        <v>30</v>
      </c>
      <c r="G41" s="2">
        <v>23</v>
      </c>
      <c r="H41" s="2">
        <v>1</v>
      </c>
    </row>
    <row r="42" spans="1:8" x14ac:dyDescent="0.25">
      <c r="A42" s="2" t="s">
        <v>163</v>
      </c>
      <c r="B42" s="2">
        <v>45</v>
      </c>
      <c r="C42" s="2">
        <v>2</v>
      </c>
      <c r="F42" s="2" t="s">
        <v>164</v>
      </c>
      <c r="G42" s="2">
        <v>23</v>
      </c>
      <c r="H42" s="2">
        <v>1</v>
      </c>
    </row>
    <row r="43" spans="1:8" x14ac:dyDescent="0.25">
      <c r="A43" s="2" t="s">
        <v>165</v>
      </c>
      <c r="B43" s="2">
        <v>43</v>
      </c>
      <c r="C43" s="2">
        <v>2</v>
      </c>
      <c r="F43" s="2" t="s">
        <v>166</v>
      </c>
      <c r="G43" s="2">
        <v>23</v>
      </c>
      <c r="H43" s="2">
        <v>2</v>
      </c>
    </row>
    <row r="44" spans="1:8" x14ac:dyDescent="0.25">
      <c r="A44" s="2" t="s">
        <v>66</v>
      </c>
      <c r="B44" s="2">
        <v>42</v>
      </c>
      <c r="C44" s="2">
        <v>2</v>
      </c>
      <c r="F44" s="2" t="s">
        <v>167</v>
      </c>
      <c r="G44" s="2">
        <v>22</v>
      </c>
      <c r="H44" s="2">
        <v>1</v>
      </c>
    </row>
    <row r="45" spans="1:8" x14ac:dyDescent="0.25">
      <c r="A45" s="2" t="s">
        <v>168</v>
      </c>
      <c r="B45" s="2">
        <v>37</v>
      </c>
      <c r="C45" s="2">
        <v>2</v>
      </c>
      <c r="F45" s="2" t="s">
        <v>169</v>
      </c>
      <c r="G45" s="2">
        <v>21</v>
      </c>
      <c r="H45" s="2">
        <v>1</v>
      </c>
    </row>
    <row r="46" spans="1:8" x14ac:dyDescent="0.25">
      <c r="A46" s="2" t="s">
        <v>112</v>
      </c>
      <c r="B46" s="2">
        <v>32</v>
      </c>
      <c r="C46" s="2">
        <v>2</v>
      </c>
      <c r="F46" s="2" t="s">
        <v>61</v>
      </c>
      <c r="G46" s="2">
        <v>18</v>
      </c>
      <c r="H46" s="2">
        <v>1</v>
      </c>
    </row>
    <row r="47" spans="1:8" x14ac:dyDescent="0.25">
      <c r="A47" s="2" t="s">
        <v>170</v>
      </c>
      <c r="B47" s="2">
        <v>32</v>
      </c>
      <c r="C47" s="2">
        <v>2</v>
      </c>
      <c r="F47" s="2" t="s">
        <v>171</v>
      </c>
      <c r="G47" s="2">
        <v>15</v>
      </c>
      <c r="H47" s="2">
        <v>1</v>
      </c>
    </row>
    <row r="48" spans="1:8" x14ac:dyDescent="0.25">
      <c r="A48" s="2" t="s">
        <v>172</v>
      </c>
      <c r="B48" s="2">
        <v>30</v>
      </c>
      <c r="C48" s="2">
        <v>1</v>
      </c>
      <c r="F48" s="2" t="s">
        <v>173</v>
      </c>
      <c r="G48" s="2">
        <v>14</v>
      </c>
      <c r="H48" s="2">
        <v>1</v>
      </c>
    </row>
    <row r="49" spans="1:8" x14ac:dyDescent="0.25">
      <c r="A49" s="2" t="s">
        <v>125</v>
      </c>
      <c r="B49" s="2">
        <v>29</v>
      </c>
      <c r="C49" s="2">
        <v>2</v>
      </c>
      <c r="F49" s="2" t="s">
        <v>53</v>
      </c>
      <c r="G49" s="2">
        <v>13</v>
      </c>
      <c r="H49" s="2">
        <v>1</v>
      </c>
    </row>
    <row r="50" spans="1:8" x14ac:dyDescent="0.25">
      <c r="A50" s="2" t="s">
        <v>128</v>
      </c>
      <c r="B50" s="2">
        <v>29</v>
      </c>
      <c r="C50" s="2">
        <v>2</v>
      </c>
      <c r="F50" s="2" t="s">
        <v>174</v>
      </c>
      <c r="G50" s="2">
        <v>12</v>
      </c>
      <c r="H50" s="2">
        <v>1</v>
      </c>
    </row>
    <row r="51" spans="1:8" x14ac:dyDescent="0.25">
      <c r="A51" s="2" t="s">
        <v>84</v>
      </c>
      <c r="B51" s="2">
        <v>28</v>
      </c>
      <c r="C51" s="2">
        <v>1</v>
      </c>
    </row>
    <row r="52" spans="1:8" x14ac:dyDescent="0.25">
      <c r="A52" s="2" t="s">
        <v>96</v>
      </c>
      <c r="B52" s="2">
        <v>26</v>
      </c>
      <c r="C52" s="2">
        <v>1</v>
      </c>
    </row>
    <row r="53" spans="1:8" x14ac:dyDescent="0.25">
      <c r="A53" s="2" t="s">
        <v>175</v>
      </c>
      <c r="B53" s="2">
        <v>23</v>
      </c>
      <c r="C53" s="2">
        <v>2</v>
      </c>
    </row>
    <row r="54" spans="1:8" x14ac:dyDescent="0.25">
      <c r="A54" s="2" t="s">
        <v>100</v>
      </c>
      <c r="B54" s="2">
        <v>22</v>
      </c>
      <c r="C54" s="2">
        <v>1</v>
      </c>
    </row>
    <row r="55" spans="1:8" x14ac:dyDescent="0.25">
      <c r="A55" s="2" t="s">
        <v>176</v>
      </c>
      <c r="B55" s="2">
        <v>20</v>
      </c>
      <c r="C55" s="2">
        <v>1</v>
      </c>
    </row>
    <row r="56" spans="1:8" x14ac:dyDescent="0.25">
      <c r="A56" s="2" t="s">
        <v>177</v>
      </c>
      <c r="B56" s="2">
        <v>19</v>
      </c>
      <c r="C56" s="2">
        <v>1</v>
      </c>
    </row>
    <row r="57" spans="1:8" x14ac:dyDescent="0.25">
      <c r="A57" s="2" t="s">
        <v>117</v>
      </c>
      <c r="B57" s="2">
        <v>18</v>
      </c>
      <c r="C57" s="2">
        <v>1</v>
      </c>
    </row>
    <row r="58" spans="1:8" x14ac:dyDescent="0.25">
      <c r="A58" s="2" t="s">
        <v>178</v>
      </c>
      <c r="B58" s="2">
        <v>14</v>
      </c>
      <c r="C58" s="2">
        <v>1</v>
      </c>
    </row>
    <row r="59" spans="1:8" x14ac:dyDescent="0.25">
      <c r="A59" s="2" t="s">
        <v>179</v>
      </c>
      <c r="B59" s="2">
        <v>14</v>
      </c>
      <c r="C59" s="2">
        <v>1</v>
      </c>
    </row>
    <row r="60" spans="1:8" x14ac:dyDescent="0.25">
      <c r="A60" s="2" t="s">
        <v>180</v>
      </c>
      <c r="B60" s="2">
        <v>12</v>
      </c>
      <c r="C60" s="2">
        <v>1</v>
      </c>
    </row>
    <row r="61" spans="1:8" x14ac:dyDescent="0.25">
      <c r="A61" s="2" t="s">
        <v>181</v>
      </c>
      <c r="B61" s="2">
        <v>12</v>
      </c>
      <c r="C61" s="2">
        <v>1</v>
      </c>
    </row>
    <row r="62" spans="1:8" x14ac:dyDescent="0.25">
      <c r="A62" s="2" t="s">
        <v>74</v>
      </c>
      <c r="B62" s="2">
        <v>10</v>
      </c>
      <c r="C62" s="2">
        <v>1</v>
      </c>
    </row>
    <row r="63" spans="1:8" x14ac:dyDescent="0.25">
      <c r="A63" s="2" t="s">
        <v>182</v>
      </c>
      <c r="B63" s="2">
        <v>10</v>
      </c>
      <c r="C63" s="2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Y127"/>
  <sheetViews>
    <sheetView workbookViewId="0">
      <selection activeCell="C16" sqref="C16"/>
    </sheetView>
  </sheetViews>
  <sheetFormatPr defaultRowHeight="15" x14ac:dyDescent="0.25"/>
  <cols>
    <col min="1" max="1" width="20.7109375" style="2" customWidth="1"/>
    <col min="2" max="2" width="16.140625" style="2" customWidth="1"/>
    <col min="3" max="10" width="16.140625" style="2" bestFit="1" customWidth="1"/>
    <col min="11" max="19" width="16.140625" style="2" customWidth="1"/>
    <col min="20" max="22" width="11.140625" style="2" customWidth="1"/>
    <col min="23" max="23" width="9.140625" style="2"/>
    <col min="24" max="24" width="15.5703125" style="2" bestFit="1" customWidth="1"/>
    <col min="25" max="25" width="9.140625" style="2" customWidth="1"/>
    <col min="26" max="16384" width="9.140625" style="2"/>
  </cols>
  <sheetData>
    <row r="1" spans="1:25" x14ac:dyDescent="0.25">
      <c r="A1" s="29" t="s">
        <v>0</v>
      </c>
      <c r="B1" s="18" t="s">
        <v>1</v>
      </c>
    </row>
    <row r="3" spans="1:25" x14ac:dyDescent="0.25">
      <c r="A3" s="31" t="s">
        <v>2</v>
      </c>
      <c r="B3" s="31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1"/>
    </row>
    <row r="4" spans="1:25" x14ac:dyDescent="0.25">
      <c r="A4" s="30" t="s">
        <v>4</v>
      </c>
      <c r="B4" s="7" t="s">
        <v>13</v>
      </c>
      <c r="C4" s="8" t="s">
        <v>15</v>
      </c>
      <c r="D4" s="8" t="s">
        <v>16</v>
      </c>
      <c r="E4" s="8" t="s">
        <v>17</v>
      </c>
      <c r="F4" s="8" t="s">
        <v>130</v>
      </c>
      <c r="G4" s="8" t="s">
        <v>183</v>
      </c>
      <c r="H4" s="8" t="s">
        <v>184</v>
      </c>
      <c r="I4" s="8" t="s">
        <v>185</v>
      </c>
      <c r="J4" s="8" t="s">
        <v>186</v>
      </c>
      <c r="K4" s="8" t="s">
        <v>187</v>
      </c>
      <c r="L4" s="8" t="s">
        <v>188</v>
      </c>
      <c r="M4" s="8" t="s">
        <v>189</v>
      </c>
      <c r="N4" s="8" t="s">
        <v>190</v>
      </c>
      <c r="O4" s="8" t="s">
        <v>191</v>
      </c>
      <c r="P4" s="8" t="s">
        <v>192</v>
      </c>
      <c r="Q4" s="8" t="s">
        <v>193</v>
      </c>
      <c r="R4" s="8" t="s">
        <v>194</v>
      </c>
      <c r="S4" s="9" t="s">
        <v>195</v>
      </c>
      <c r="T4" s="6" t="s">
        <v>19</v>
      </c>
      <c r="X4" s="2" t="s">
        <v>20</v>
      </c>
      <c r="Y4" s="2" t="s">
        <v>21</v>
      </c>
    </row>
    <row r="5" spans="1:25" x14ac:dyDescent="0.25">
      <c r="A5" s="19" t="s">
        <v>132</v>
      </c>
      <c r="B5" s="19">
        <v>26</v>
      </c>
      <c r="C5" s="22">
        <v>29</v>
      </c>
      <c r="D5" s="22">
        <v>30</v>
      </c>
      <c r="E5" s="22">
        <v>30</v>
      </c>
      <c r="F5" s="22">
        <v>30</v>
      </c>
      <c r="G5" s="22">
        <v>30</v>
      </c>
      <c r="H5" s="22">
        <v>29</v>
      </c>
      <c r="I5" s="22">
        <v>30</v>
      </c>
      <c r="J5" s="22">
        <v>30</v>
      </c>
      <c r="K5" s="22">
        <v>30</v>
      </c>
      <c r="L5" s="22">
        <v>29</v>
      </c>
      <c r="M5" s="22"/>
      <c r="N5" s="22">
        <v>29</v>
      </c>
      <c r="O5" s="22">
        <v>30</v>
      </c>
      <c r="P5" s="22">
        <v>29</v>
      </c>
      <c r="Q5" s="22">
        <v>30</v>
      </c>
      <c r="R5" s="22">
        <v>30</v>
      </c>
      <c r="S5" s="22">
        <v>30</v>
      </c>
      <c r="T5" s="23">
        <v>501</v>
      </c>
      <c r="X5" s="2">
        <f>IF(COUNT(B5:S5)&gt;10,SUMPRODUCT(LARGE(B5:S5,{1,2,3,4,5,6,7,8,9,10})),T5)</f>
        <v>300</v>
      </c>
      <c r="Y5" s="2">
        <f>IF(COUNT(B5:S5)&gt;10,10,COUNT(B5:S5))</f>
        <v>10</v>
      </c>
    </row>
    <row r="6" spans="1:25" x14ac:dyDescent="0.25">
      <c r="A6" s="24" t="s">
        <v>27</v>
      </c>
      <c r="B6" s="24">
        <v>10</v>
      </c>
      <c r="C6" s="2">
        <v>27</v>
      </c>
      <c r="E6" s="2">
        <v>16</v>
      </c>
      <c r="F6" s="2">
        <v>23</v>
      </c>
      <c r="H6" s="2">
        <v>25</v>
      </c>
      <c r="I6" s="2">
        <v>28</v>
      </c>
      <c r="J6" s="2">
        <v>25</v>
      </c>
      <c r="K6" s="2">
        <v>26</v>
      </c>
      <c r="L6" s="2">
        <v>24</v>
      </c>
      <c r="M6" s="2">
        <v>26</v>
      </c>
      <c r="N6" s="2">
        <v>23</v>
      </c>
      <c r="O6" s="2">
        <v>24</v>
      </c>
      <c r="Q6" s="2">
        <v>26</v>
      </c>
      <c r="R6" s="2">
        <v>25</v>
      </c>
      <c r="S6" s="2">
        <v>20</v>
      </c>
      <c r="T6" s="25">
        <v>348</v>
      </c>
      <c r="X6" s="2">
        <f>IF(COUNT(B6:S6)&gt;10,SUMPRODUCT(LARGE(B6:S6,{1,2,3,4,5,6,7,8,9,10})),T6)</f>
        <v>256</v>
      </c>
      <c r="Y6" s="2">
        <f t="shared" ref="Y6:Y53" si="0">IF(COUNT(B6:S6)&gt;10,10,COUNT(B6:S6))</f>
        <v>10</v>
      </c>
    </row>
    <row r="7" spans="1:25" x14ac:dyDescent="0.25">
      <c r="A7" s="24" t="s">
        <v>28</v>
      </c>
      <c r="B7" s="24">
        <v>13</v>
      </c>
      <c r="D7" s="2">
        <v>27</v>
      </c>
      <c r="E7" s="2">
        <v>20</v>
      </c>
      <c r="F7" s="2">
        <v>27</v>
      </c>
      <c r="H7" s="2">
        <v>21</v>
      </c>
      <c r="I7" s="2">
        <v>24</v>
      </c>
      <c r="J7" s="2">
        <v>24</v>
      </c>
      <c r="K7" s="2">
        <v>20</v>
      </c>
      <c r="L7" s="2">
        <v>22</v>
      </c>
      <c r="M7" s="2">
        <v>27</v>
      </c>
      <c r="N7" s="2">
        <v>24</v>
      </c>
      <c r="O7" s="2">
        <v>27</v>
      </c>
      <c r="P7" s="2">
        <v>25</v>
      </c>
      <c r="Q7" s="2">
        <v>24</v>
      </c>
      <c r="S7" s="2">
        <v>22</v>
      </c>
      <c r="T7" s="25">
        <v>347</v>
      </c>
      <c r="X7" s="2">
        <f>IF(COUNT(B7:S7)&gt;10,SUMPRODUCT(LARGE(B7:S7,{1,2,3,4,5,6,7,8,9,10})),T7)</f>
        <v>251</v>
      </c>
      <c r="Y7" s="2">
        <f t="shared" si="0"/>
        <v>10</v>
      </c>
    </row>
    <row r="8" spans="1:25" x14ac:dyDescent="0.25">
      <c r="A8" s="24" t="s">
        <v>26</v>
      </c>
      <c r="B8" s="24">
        <v>27</v>
      </c>
      <c r="E8" s="2">
        <v>25</v>
      </c>
      <c r="F8" s="2">
        <v>28</v>
      </c>
      <c r="H8" s="2">
        <v>27</v>
      </c>
      <c r="I8" s="2">
        <v>29</v>
      </c>
      <c r="J8" s="2">
        <v>27</v>
      </c>
      <c r="K8" s="2">
        <v>29</v>
      </c>
      <c r="M8" s="2">
        <v>29</v>
      </c>
      <c r="N8" s="2">
        <v>26</v>
      </c>
      <c r="O8" s="2">
        <v>28</v>
      </c>
      <c r="P8" s="2">
        <v>28</v>
      </c>
      <c r="R8" s="2">
        <v>28</v>
      </c>
      <c r="T8" s="25">
        <v>331</v>
      </c>
      <c r="X8" s="2">
        <f>IF(COUNT(B8:S8)&gt;10,SUMPRODUCT(LARGE(B8:S8,{1,2,3,4,5,6,7,8,9,10})),T8)</f>
        <v>280</v>
      </c>
      <c r="Y8" s="2">
        <f t="shared" si="0"/>
        <v>10</v>
      </c>
    </row>
    <row r="9" spans="1:25" x14ac:dyDescent="0.25">
      <c r="A9" s="24" t="s">
        <v>32</v>
      </c>
      <c r="B9" s="24"/>
      <c r="C9" s="2">
        <v>26</v>
      </c>
      <c r="D9" s="2">
        <v>26</v>
      </c>
      <c r="F9" s="2">
        <v>24</v>
      </c>
      <c r="G9" s="2">
        <v>26</v>
      </c>
      <c r="H9" s="2">
        <v>22</v>
      </c>
      <c r="I9" s="2">
        <v>26</v>
      </c>
      <c r="K9" s="2">
        <v>24</v>
      </c>
      <c r="L9" s="2">
        <v>23</v>
      </c>
      <c r="P9" s="2">
        <v>20</v>
      </c>
      <c r="R9" s="2">
        <v>24</v>
      </c>
      <c r="T9" s="25">
        <v>241</v>
      </c>
      <c r="X9" s="2">
        <f>IF(COUNT(B9:S9)&gt;10,SUMPRODUCT(LARGE(B9:S9,{1,2,3,4,5,6,7,8,9,10})),T9)</f>
        <v>241</v>
      </c>
      <c r="Y9" s="2">
        <f t="shared" si="0"/>
        <v>10</v>
      </c>
    </row>
    <row r="10" spans="1:25" x14ac:dyDescent="0.25">
      <c r="A10" s="24" t="s">
        <v>41</v>
      </c>
      <c r="B10" s="24">
        <v>6</v>
      </c>
      <c r="D10" s="2">
        <v>24</v>
      </c>
      <c r="E10" s="2">
        <v>14</v>
      </c>
      <c r="F10" s="2">
        <v>22</v>
      </c>
      <c r="I10" s="2">
        <v>23</v>
      </c>
      <c r="K10" s="2">
        <v>23</v>
      </c>
      <c r="L10" s="2">
        <v>19</v>
      </c>
      <c r="M10" s="2">
        <v>25</v>
      </c>
      <c r="N10" s="2">
        <v>22</v>
      </c>
      <c r="Q10" s="2">
        <v>23</v>
      </c>
      <c r="S10" s="2">
        <v>18</v>
      </c>
      <c r="T10" s="25">
        <v>219</v>
      </c>
      <c r="X10" s="2">
        <f>IF(COUNT(B10:S10)&gt;10,SUMPRODUCT(LARGE(B10:S10,{1,2,3,4,5,6,7,8,9,10})),T10)</f>
        <v>213</v>
      </c>
      <c r="Y10" s="2">
        <f t="shared" si="0"/>
        <v>10</v>
      </c>
    </row>
    <row r="11" spans="1:25" x14ac:dyDescent="0.25">
      <c r="A11" s="24" t="s">
        <v>136</v>
      </c>
      <c r="B11" s="24">
        <v>18</v>
      </c>
      <c r="C11" s="2">
        <v>25</v>
      </c>
      <c r="D11" s="2">
        <v>25</v>
      </c>
      <c r="E11" s="2">
        <v>18</v>
      </c>
      <c r="G11" s="2">
        <v>27</v>
      </c>
      <c r="I11" s="2">
        <v>25</v>
      </c>
      <c r="K11" s="2">
        <v>25</v>
      </c>
      <c r="M11" s="2">
        <v>24</v>
      </c>
      <c r="P11" s="2">
        <v>24</v>
      </c>
      <c r="T11" s="25">
        <v>211</v>
      </c>
      <c r="X11" s="2">
        <f>IF(COUNT(B11:S11)&gt;10,SUMPRODUCT(LARGE(B11:S11,{1,2,3,4,5,6,7,8,9,10})),T11)</f>
        <v>211</v>
      </c>
      <c r="Y11" s="2">
        <f t="shared" si="0"/>
        <v>9</v>
      </c>
    </row>
    <row r="12" spans="1:25" x14ac:dyDescent="0.25">
      <c r="A12" s="24" t="s">
        <v>24</v>
      </c>
      <c r="B12" s="24">
        <v>21</v>
      </c>
      <c r="E12" s="2">
        <v>28</v>
      </c>
      <c r="F12" s="2">
        <v>29</v>
      </c>
      <c r="L12" s="2">
        <v>30</v>
      </c>
      <c r="M12" s="2">
        <v>30</v>
      </c>
      <c r="N12" s="2">
        <v>30</v>
      </c>
      <c r="S12" s="2">
        <v>29</v>
      </c>
      <c r="T12" s="25">
        <v>197</v>
      </c>
      <c r="X12" s="2">
        <f>IF(COUNT(B12:S12)&gt;10,SUMPRODUCT(LARGE(B12:S12,{1,2,3,4,5,6,7,8,9,10})),T12)</f>
        <v>197</v>
      </c>
      <c r="Y12" s="2">
        <f t="shared" si="0"/>
        <v>7</v>
      </c>
    </row>
    <row r="13" spans="1:25" x14ac:dyDescent="0.25">
      <c r="A13" s="24" t="s">
        <v>25</v>
      </c>
      <c r="B13" s="24">
        <v>24</v>
      </c>
      <c r="E13" s="2">
        <v>23</v>
      </c>
      <c r="H13" s="2">
        <v>30</v>
      </c>
      <c r="N13" s="2">
        <v>28</v>
      </c>
      <c r="Q13" s="2">
        <v>29</v>
      </c>
      <c r="R13" s="2">
        <v>29</v>
      </c>
      <c r="S13" s="2">
        <v>28</v>
      </c>
      <c r="T13" s="25">
        <v>191</v>
      </c>
      <c r="X13" s="2">
        <f>IF(COUNT(B13:S13)&gt;10,SUMPRODUCT(LARGE(B13:S13,{1,2,3,4,5,6,7,8,9,10})),T13)</f>
        <v>191</v>
      </c>
      <c r="Y13" s="2">
        <f t="shared" si="0"/>
        <v>7</v>
      </c>
    </row>
    <row r="14" spans="1:25" x14ac:dyDescent="0.25">
      <c r="A14" s="24" t="s">
        <v>48</v>
      </c>
      <c r="B14" s="24">
        <v>16</v>
      </c>
      <c r="F14" s="2">
        <v>26</v>
      </c>
      <c r="J14" s="2">
        <v>23</v>
      </c>
      <c r="L14" s="2">
        <v>25</v>
      </c>
      <c r="M14" s="2">
        <v>28</v>
      </c>
      <c r="O14" s="2">
        <v>26</v>
      </c>
      <c r="P14" s="2">
        <v>21</v>
      </c>
      <c r="S14" s="2">
        <v>23</v>
      </c>
      <c r="T14" s="25">
        <v>188</v>
      </c>
      <c r="X14" s="2">
        <f>IF(COUNT(B14:S14)&gt;10,SUMPRODUCT(LARGE(B14:S14,{1,2,3,4,5,6,7,8,9,10})),T14)</f>
        <v>188</v>
      </c>
      <c r="Y14" s="2">
        <f t="shared" si="0"/>
        <v>8</v>
      </c>
    </row>
    <row r="15" spans="1:25" x14ac:dyDescent="0.25">
      <c r="A15" s="24" t="s">
        <v>138</v>
      </c>
      <c r="B15" s="24">
        <v>30</v>
      </c>
      <c r="C15" s="2">
        <v>30</v>
      </c>
      <c r="D15" s="2">
        <v>29</v>
      </c>
      <c r="E15" s="2">
        <v>29</v>
      </c>
      <c r="O15" s="2">
        <v>29</v>
      </c>
      <c r="P15" s="2">
        <v>30</v>
      </c>
      <c r="T15" s="25">
        <v>177</v>
      </c>
      <c r="X15" s="2">
        <f>IF(COUNT(B15:S15)&gt;10,SUMPRODUCT(LARGE(B15:S15,{1,2,3,4,5,6,7,8,9,10})),T15)</f>
        <v>177</v>
      </c>
      <c r="Y15" s="2">
        <f t="shared" si="0"/>
        <v>6</v>
      </c>
    </row>
    <row r="16" spans="1:25" x14ac:dyDescent="0.25">
      <c r="A16" s="24" t="s">
        <v>34</v>
      </c>
      <c r="B16" s="24">
        <v>14</v>
      </c>
      <c r="C16" s="2">
        <v>28</v>
      </c>
      <c r="H16" s="2">
        <v>26</v>
      </c>
      <c r="K16" s="2">
        <v>28</v>
      </c>
      <c r="L16" s="2">
        <v>26</v>
      </c>
      <c r="Q16" s="2">
        <v>27</v>
      </c>
      <c r="R16" s="2">
        <v>26</v>
      </c>
      <c r="T16" s="25">
        <v>175</v>
      </c>
      <c r="X16" s="2">
        <f>IF(COUNT(B16:S16)&gt;10,SUMPRODUCT(LARGE(B16:S16,{1,2,3,4,5,6,7,8,9,10})),T16)</f>
        <v>175</v>
      </c>
      <c r="Y16" s="2">
        <f t="shared" si="0"/>
        <v>7</v>
      </c>
    </row>
    <row r="17" spans="1:25" x14ac:dyDescent="0.25">
      <c r="A17" s="24" t="s">
        <v>140</v>
      </c>
      <c r="B17" s="24">
        <v>12</v>
      </c>
      <c r="E17" s="2">
        <v>21</v>
      </c>
      <c r="I17" s="2">
        <v>27</v>
      </c>
      <c r="K17" s="2">
        <v>27</v>
      </c>
      <c r="P17" s="2">
        <v>23</v>
      </c>
      <c r="Q17" s="2">
        <v>28</v>
      </c>
      <c r="S17" s="2">
        <v>24</v>
      </c>
      <c r="T17" s="25">
        <v>162</v>
      </c>
      <c r="X17" s="2">
        <f>IF(COUNT(B17:S17)&gt;10,SUMPRODUCT(LARGE(B17:S17,{1,2,3,4,5,6,7,8,9,10})),T17)</f>
        <v>162</v>
      </c>
      <c r="Y17" s="2">
        <f t="shared" si="0"/>
        <v>7</v>
      </c>
    </row>
    <row r="18" spans="1:25" x14ac:dyDescent="0.25">
      <c r="A18" s="24" t="s">
        <v>45</v>
      </c>
      <c r="B18" s="24">
        <v>22</v>
      </c>
      <c r="D18" s="2">
        <v>28</v>
      </c>
      <c r="E18" s="2">
        <v>24</v>
      </c>
      <c r="J18" s="2">
        <v>26</v>
      </c>
      <c r="N18" s="2">
        <v>27</v>
      </c>
      <c r="P18" s="2">
        <v>27</v>
      </c>
      <c r="T18" s="25">
        <v>154</v>
      </c>
      <c r="X18" s="2">
        <f>IF(COUNT(B18:S18)&gt;10,SUMPRODUCT(LARGE(B18:S18,{1,2,3,4,5,6,7,8,9,10})),T18)</f>
        <v>154</v>
      </c>
      <c r="Y18" s="2">
        <f t="shared" si="0"/>
        <v>6</v>
      </c>
    </row>
    <row r="19" spans="1:25" x14ac:dyDescent="0.25">
      <c r="A19" s="24" t="s">
        <v>23</v>
      </c>
      <c r="B19" s="24"/>
      <c r="C19" s="2">
        <v>24</v>
      </c>
      <c r="H19" s="2">
        <v>23</v>
      </c>
      <c r="I19" s="2">
        <v>22</v>
      </c>
      <c r="K19" s="2">
        <v>18</v>
      </c>
      <c r="L19" s="2">
        <v>18</v>
      </c>
      <c r="N19" s="2">
        <v>21</v>
      </c>
      <c r="S19" s="2">
        <v>17</v>
      </c>
      <c r="T19" s="25">
        <v>143</v>
      </c>
      <c r="X19" s="2">
        <f>IF(COUNT(B19:S19)&gt;10,SUMPRODUCT(LARGE(B19:S19,{1,2,3,4,5,6,7,8,9,10})),T19)</f>
        <v>143</v>
      </c>
      <c r="Y19" s="2">
        <f t="shared" si="0"/>
        <v>7</v>
      </c>
    </row>
    <row r="20" spans="1:25" x14ac:dyDescent="0.25">
      <c r="A20" s="24" t="s">
        <v>31</v>
      </c>
      <c r="B20" s="24">
        <v>19</v>
      </c>
      <c r="E20" s="2">
        <v>19</v>
      </c>
      <c r="G20" s="2">
        <v>29</v>
      </c>
      <c r="H20" s="2">
        <v>28</v>
      </c>
      <c r="J20" s="2">
        <v>28</v>
      </c>
      <c r="T20" s="25">
        <v>123</v>
      </c>
      <c r="X20" s="2">
        <f>IF(COUNT(B20:S20)&gt;10,SUMPRODUCT(LARGE(B20:S20,{1,2,3,4,5,6,7,8,9,10})),T20)</f>
        <v>123</v>
      </c>
      <c r="Y20" s="2">
        <f t="shared" si="0"/>
        <v>5</v>
      </c>
    </row>
    <row r="21" spans="1:25" x14ac:dyDescent="0.25">
      <c r="A21" s="24" t="s">
        <v>22</v>
      </c>
      <c r="B21" s="24">
        <v>5</v>
      </c>
      <c r="C21" s="2">
        <v>22</v>
      </c>
      <c r="I21" s="2">
        <v>20</v>
      </c>
      <c r="J21" s="2">
        <v>17</v>
      </c>
      <c r="K21" s="2">
        <v>19</v>
      </c>
      <c r="L21" s="2">
        <v>15</v>
      </c>
      <c r="M21" s="2">
        <v>23</v>
      </c>
      <c r="T21" s="25">
        <v>121</v>
      </c>
      <c r="X21" s="2">
        <f>IF(COUNT(B21:S21)&gt;10,SUMPRODUCT(LARGE(B21:S21,{1,2,3,4,5,6,7,8,9,10})),T21)</f>
        <v>121</v>
      </c>
      <c r="Y21" s="2">
        <f t="shared" si="0"/>
        <v>7</v>
      </c>
    </row>
    <row r="22" spans="1:25" x14ac:dyDescent="0.25">
      <c r="A22" s="24" t="s">
        <v>141</v>
      </c>
      <c r="B22" s="24">
        <v>11</v>
      </c>
      <c r="E22" s="2">
        <v>15</v>
      </c>
      <c r="F22" s="2">
        <v>25</v>
      </c>
      <c r="P22" s="2">
        <v>19</v>
      </c>
      <c r="Q22" s="2">
        <v>25</v>
      </c>
      <c r="S22" s="2">
        <v>21</v>
      </c>
      <c r="T22" s="25">
        <v>116</v>
      </c>
      <c r="X22" s="2">
        <f>IF(COUNT(B22:S22)&gt;10,SUMPRODUCT(LARGE(B22:S22,{1,2,3,4,5,6,7,8,9,10})),T22)</f>
        <v>116</v>
      </c>
      <c r="Y22" s="2">
        <f t="shared" si="0"/>
        <v>6</v>
      </c>
    </row>
    <row r="23" spans="1:25" x14ac:dyDescent="0.25">
      <c r="A23" s="24" t="s">
        <v>60</v>
      </c>
      <c r="B23" s="24">
        <v>9</v>
      </c>
      <c r="G23" s="2">
        <v>25</v>
      </c>
      <c r="K23" s="2">
        <v>21</v>
      </c>
      <c r="L23" s="2">
        <v>20</v>
      </c>
      <c r="S23" s="2">
        <v>16</v>
      </c>
      <c r="T23" s="25">
        <v>91</v>
      </c>
      <c r="X23" s="2">
        <f>IF(COUNT(B23:S23)&gt;10,SUMPRODUCT(LARGE(B23:S23,{1,2,3,4,5,6,7,8,9,10})),T23)</f>
        <v>91</v>
      </c>
      <c r="Y23" s="2">
        <f t="shared" si="0"/>
        <v>5</v>
      </c>
    </row>
    <row r="24" spans="1:25" x14ac:dyDescent="0.25">
      <c r="A24" s="24" t="s">
        <v>59</v>
      </c>
      <c r="B24" s="24">
        <v>8</v>
      </c>
      <c r="E24" s="2">
        <v>17</v>
      </c>
      <c r="J24" s="2">
        <v>22</v>
      </c>
      <c r="L24" s="2">
        <v>21</v>
      </c>
      <c r="S24" s="2">
        <v>19</v>
      </c>
      <c r="T24" s="25">
        <v>87</v>
      </c>
      <c r="X24" s="2">
        <f>IF(COUNT(B24:S24)&gt;10,SUMPRODUCT(LARGE(B24:S24,{1,2,3,4,5,6,7,8,9,10})),T24)</f>
        <v>87</v>
      </c>
      <c r="Y24" s="2">
        <f t="shared" si="0"/>
        <v>5</v>
      </c>
    </row>
    <row r="25" spans="1:25" x14ac:dyDescent="0.25">
      <c r="A25" s="24" t="s">
        <v>143</v>
      </c>
      <c r="B25" s="24">
        <v>29</v>
      </c>
      <c r="E25" s="2">
        <v>27</v>
      </c>
      <c r="S25" s="2">
        <v>27</v>
      </c>
      <c r="T25" s="25">
        <v>83</v>
      </c>
      <c r="X25" s="2">
        <f>IF(COUNT(B25:S25)&gt;10,SUMPRODUCT(LARGE(B25:S25,{1,2,3,4,5,6,7,8,9,10})),T25)</f>
        <v>83</v>
      </c>
      <c r="Y25" s="2">
        <f t="shared" si="0"/>
        <v>3</v>
      </c>
    </row>
    <row r="26" spans="1:25" x14ac:dyDescent="0.25">
      <c r="A26" s="24" t="s">
        <v>37</v>
      </c>
      <c r="B26" s="24"/>
      <c r="I26" s="2">
        <v>21</v>
      </c>
      <c r="J26" s="2">
        <v>19</v>
      </c>
      <c r="K26" s="2">
        <v>22</v>
      </c>
      <c r="L26" s="2">
        <v>17</v>
      </c>
      <c r="T26" s="25">
        <v>79</v>
      </c>
      <c r="X26" s="2">
        <f>IF(COUNT(B26:S26)&gt;10,SUMPRODUCT(LARGE(B26:S26,{1,2,3,4,5,6,7,8,9,10})),T26)</f>
        <v>79</v>
      </c>
      <c r="Y26" s="2">
        <f t="shared" si="0"/>
        <v>4</v>
      </c>
    </row>
    <row r="27" spans="1:25" x14ac:dyDescent="0.25">
      <c r="A27" s="24" t="s">
        <v>145</v>
      </c>
      <c r="B27" s="24">
        <v>28</v>
      </c>
      <c r="E27" s="2">
        <v>26</v>
      </c>
      <c r="R27" s="2">
        <v>23</v>
      </c>
      <c r="T27" s="25">
        <v>77</v>
      </c>
      <c r="X27" s="2">
        <f>IF(COUNT(B27:S27)&gt;10,SUMPRODUCT(LARGE(B27:S27,{1,2,3,4,5,6,7,8,9,10})),T27)</f>
        <v>77</v>
      </c>
      <c r="Y27" s="2">
        <f t="shared" si="0"/>
        <v>3</v>
      </c>
    </row>
    <row r="28" spans="1:25" x14ac:dyDescent="0.25">
      <c r="A28" s="24" t="s">
        <v>147</v>
      </c>
      <c r="B28" s="24">
        <v>7</v>
      </c>
      <c r="E28" s="2">
        <v>13</v>
      </c>
      <c r="O28" s="2">
        <v>23</v>
      </c>
      <c r="P28" s="2">
        <v>18</v>
      </c>
      <c r="S28" s="2">
        <v>15</v>
      </c>
      <c r="T28" s="25">
        <v>76</v>
      </c>
      <c r="X28" s="2">
        <f>IF(COUNT(B28:S28)&gt;10,SUMPRODUCT(LARGE(B28:S28,{1,2,3,4,5,6,7,8,9,10})),T28)</f>
        <v>76</v>
      </c>
      <c r="Y28" s="2">
        <f t="shared" si="0"/>
        <v>5</v>
      </c>
    </row>
    <row r="29" spans="1:25" x14ac:dyDescent="0.25">
      <c r="A29" s="24" t="s">
        <v>50</v>
      </c>
      <c r="B29" s="24">
        <v>17</v>
      </c>
      <c r="J29" s="2">
        <v>29</v>
      </c>
      <c r="L29" s="2">
        <v>28</v>
      </c>
      <c r="T29" s="25">
        <v>74</v>
      </c>
      <c r="X29" s="2">
        <f>IF(COUNT(B29:S29)&gt;10,SUMPRODUCT(LARGE(B29:S29,{1,2,3,4,5,6,7,8,9,10})),T29)</f>
        <v>74</v>
      </c>
      <c r="Y29" s="2">
        <f t="shared" si="0"/>
        <v>3</v>
      </c>
    </row>
    <row r="30" spans="1:25" x14ac:dyDescent="0.25">
      <c r="A30" s="24" t="s">
        <v>39</v>
      </c>
      <c r="B30" s="24">
        <v>20</v>
      </c>
      <c r="P30" s="2">
        <v>26</v>
      </c>
      <c r="R30" s="2">
        <v>27</v>
      </c>
      <c r="T30" s="25">
        <v>73</v>
      </c>
      <c r="X30" s="2">
        <f>IF(COUNT(B30:S30)&gt;10,SUMPRODUCT(LARGE(B30:S30,{1,2,3,4,5,6,7,8,9,10})),T30)</f>
        <v>73</v>
      </c>
      <c r="Y30" s="2">
        <f t="shared" si="0"/>
        <v>3</v>
      </c>
    </row>
    <row r="31" spans="1:25" x14ac:dyDescent="0.25">
      <c r="A31" s="24" t="s">
        <v>49</v>
      </c>
      <c r="B31" s="24"/>
      <c r="G31" s="2">
        <v>24</v>
      </c>
      <c r="I31" s="2">
        <v>19</v>
      </c>
      <c r="J31" s="2">
        <v>20</v>
      </c>
      <c r="T31" s="25">
        <v>63</v>
      </c>
      <c r="X31" s="2">
        <f>IF(COUNT(B31:S31)&gt;10,SUMPRODUCT(LARGE(B31:S31,{1,2,3,4,5,6,7,8,9,10})),T31)</f>
        <v>63</v>
      </c>
      <c r="Y31" s="2">
        <f t="shared" si="0"/>
        <v>3</v>
      </c>
    </row>
    <row r="32" spans="1:25" x14ac:dyDescent="0.25">
      <c r="A32" s="24" t="s">
        <v>150</v>
      </c>
      <c r="B32" s="24"/>
      <c r="G32" s="2">
        <v>28</v>
      </c>
      <c r="H32" s="2">
        <v>24</v>
      </c>
      <c r="T32" s="25">
        <v>52</v>
      </c>
      <c r="X32" s="2">
        <f>IF(COUNT(B32:S32)&gt;10,SUMPRODUCT(LARGE(B32:S32,{1,2,3,4,5,6,7,8,9,10})),T32)</f>
        <v>52</v>
      </c>
      <c r="Y32" s="2">
        <f t="shared" si="0"/>
        <v>2</v>
      </c>
    </row>
    <row r="33" spans="1:25" x14ac:dyDescent="0.25">
      <c r="A33" s="24" t="s">
        <v>29</v>
      </c>
      <c r="B33" s="24"/>
      <c r="L33" s="2">
        <v>27</v>
      </c>
      <c r="S33" s="2">
        <v>25</v>
      </c>
      <c r="T33" s="25">
        <v>52</v>
      </c>
      <c r="X33" s="2">
        <f>IF(COUNT(B33:S33)&gt;10,SUMPRODUCT(LARGE(B33:S33,{1,2,3,4,5,6,7,8,9,10})),T33)</f>
        <v>52</v>
      </c>
      <c r="Y33" s="2">
        <f t="shared" si="0"/>
        <v>2</v>
      </c>
    </row>
    <row r="34" spans="1:25" x14ac:dyDescent="0.25">
      <c r="A34" s="24" t="s">
        <v>153</v>
      </c>
      <c r="B34" s="24">
        <v>25</v>
      </c>
      <c r="P34" s="2">
        <v>22</v>
      </c>
      <c r="T34" s="25">
        <v>47</v>
      </c>
      <c r="X34" s="2">
        <f>IF(COUNT(B34:S34)&gt;10,SUMPRODUCT(LARGE(B34:S34,{1,2,3,4,5,6,7,8,9,10})),T34)</f>
        <v>47</v>
      </c>
      <c r="Y34" s="2">
        <f t="shared" si="0"/>
        <v>2</v>
      </c>
    </row>
    <row r="35" spans="1:25" x14ac:dyDescent="0.25">
      <c r="A35" s="24" t="s">
        <v>36</v>
      </c>
      <c r="B35" s="24"/>
      <c r="Q35" s="2">
        <v>22</v>
      </c>
      <c r="R35" s="2">
        <v>21</v>
      </c>
      <c r="T35" s="25">
        <v>43</v>
      </c>
      <c r="X35" s="2">
        <f>IF(COUNT(B35:S35)&gt;10,SUMPRODUCT(LARGE(B35:S35,{1,2,3,4,5,6,7,8,9,10})),T35)</f>
        <v>43</v>
      </c>
      <c r="Y35" s="2">
        <f t="shared" si="0"/>
        <v>2</v>
      </c>
    </row>
    <row r="36" spans="1:25" x14ac:dyDescent="0.25">
      <c r="A36" s="24" t="s">
        <v>156</v>
      </c>
      <c r="B36" s="24"/>
      <c r="F36" s="2">
        <v>21</v>
      </c>
      <c r="R36" s="2">
        <v>22</v>
      </c>
      <c r="T36" s="25">
        <v>43</v>
      </c>
      <c r="X36" s="2">
        <f>IF(COUNT(B36:S36)&gt;10,SUMPRODUCT(LARGE(B36:S36,{1,2,3,4,5,6,7,8,9,10})),T36)</f>
        <v>43</v>
      </c>
      <c r="Y36" s="2">
        <f t="shared" si="0"/>
        <v>2</v>
      </c>
    </row>
    <row r="37" spans="1:25" x14ac:dyDescent="0.25">
      <c r="A37" s="24" t="s">
        <v>131</v>
      </c>
      <c r="B37" s="24"/>
      <c r="J37" s="2">
        <v>21</v>
      </c>
      <c r="Q37" s="2">
        <v>20</v>
      </c>
      <c r="T37" s="25">
        <v>41</v>
      </c>
      <c r="X37" s="2">
        <f>IF(COUNT(B37:S37)&gt;10,SUMPRODUCT(LARGE(B37:S37,{1,2,3,4,5,6,7,8,9,10})),T37)</f>
        <v>41</v>
      </c>
      <c r="Y37" s="2">
        <f t="shared" si="0"/>
        <v>2</v>
      </c>
    </row>
    <row r="38" spans="1:25" x14ac:dyDescent="0.25">
      <c r="A38" s="24" t="s">
        <v>157</v>
      </c>
      <c r="B38" s="24"/>
      <c r="G38" s="2">
        <v>23</v>
      </c>
      <c r="J38" s="2">
        <v>16</v>
      </c>
      <c r="T38" s="25">
        <v>39</v>
      </c>
      <c r="X38" s="2">
        <f>IF(COUNT(B38:S38)&gt;10,SUMPRODUCT(LARGE(B38:S38,{1,2,3,4,5,6,7,8,9,10})),T38)</f>
        <v>39</v>
      </c>
      <c r="Y38" s="2">
        <f t="shared" si="0"/>
        <v>2</v>
      </c>
    </row>
    <row r="39" spans="1:25" x14ac:dyDescent="0.25">
      <c r="A39" s="24" t="s">
        <v>57</v>
      </c>
      <c r="B39" s="24"/>
      <c r="H39" s="2">
        <v>20</v>
      </c>
      <c r="L39" s="2">
        <v>16</v>
      </c>
      <c r="T39" s="25">
        <v>36</v>
      </c>
      <c r="X39" s="2">
        <f>IF(COUNT(B39:S39)&gt;10,SUMPRODUCT(LARGE(B39:S39,{1,2,3,4,5,6,7,8,9,10})),T39)</f>
        <v>36</v>
      </c>
      <c r="Y39" s="2">
        <f t="shared" si="0"/>
        <v>2</v>
      </c>
    </row>
    <row r="40" spans="1:25" x14ac:dyDescent="0.25">
      <c r="A40" s="24" t="s">
        <v>159</v>
      </c>
      <c r="B40" s="24"/>
      <c r="K40" s="2">
        <v>17</v>
      </c>
      <c r="L40" s="2">
        <v>14</v>
      </c>
      <c r="T40" s="25">
        <v>31</v>
      </c>
      <c r="X40" s="2">
        <f>IF(COUNT(B40:S40)&gt;10,SUMPRODUCT(LARGE(B40:S40,{1,2,3,4,5,6,7,8,9,10})),T40)</f>
        <v>31</v>
      </c>
      <c r="Y40" s="2">
        <f t="shared" si="0"/>
        <v>2</v>
      </c>
    </row>
    <row r="41" spans="1:25" x14ac:dyDescent="0.25">
      <c r="A41" s="24" t="s">
        <v>51</v>
      </c>
      <c r="B41" s="24"/>
      <c r="S41" s="2">
        <v>26</v>
      </c>
      <c r="T41" s="25">
        <v>26</v>
      </c>
      <c r="X41" s="2">
        <f>IF(COUNT(B41:S41)&gt;10,SUMPRODUCT(LARGE(B41:S41,{1,2,3,4,5,6,7,8,9,10})),T41)</f>
        <v>26</v>
      </c>
      <c r="Y41" s="2">
        <f t="shared" si="0"/>
        <v>1</v>
      </c>
    </row>
    <row r="42" spans="1:25" x14ac:dyDescent="0.25">
      <c r="A42" s="24" t="s">
        <v>160</v>
      </c>
      <c r="B42" s="24"/>
      <c r="N42" s="2">
        <v>25</v>
      </c>
      <c r="T42" s="25">
        <v>25</v>
      </c>
      <c r="X42" s="2">
        <f>IF(COUNT(B42:S42)&gt;10,SUMPRODUCT(LARGE(B42:S42,{1,2,3,4,5,6,7,8,9,10})),T42)</f>
        <v>25</v>
      </c>
      <c r="Y42" s="2">
        <f t="shared" si="0"/>
        <v>1</v>
      </c>
    </row>
    <row r="43" spans="1:25" x14ac:dyDescent="0.25">
      <c r="A43" s="24" t="s">
        <v>162</v>
      </c>
      <c r="B43" s="24"/>
      <c r="O43" s="2">
        <v>25</v>
      </c>
      <c r="T43" s="25">
        <v>25</v>
      </c>
      <c r="X43" s="2">
        <f>IF(COUNT(B43:S43)&gt;10,SUMPRODUCT(LARGE(B43:S43,{1,2,3,4,5,6,7,8,9,10})),T43)</f>
        <v>25</v>
      </c>
      <c r="Y43" s="2">
        <f t="shared" si="0"/>
        <v>1</v>
      </c>
    </row>
    <row r="44" spans="1:25" x14ac:dyDescent="0.25">
      <c r="A44" s="24" t="s">
        <v>30</v>
      </c>
      <c r="B44" s="24">
        <v>23</v>
      </c>
      <c r="T44" s="25">
        <v>23</v>
      </c>
      <c r="X44" s="2">
        <f>IF(COUNT(B44:S44)&gt;10,SUMPRODUCT(LARGE(B44:S44,{1,2,3,4,5,6,7,8,9,10})),T44)</f>
        <v>23</v>
      </c>
      <c r="Y44" s="2">
        <f t="shared" si="0"/>
        <v>1</v>
      </c>
    </row>
    <row r="45" spans="1:25" x14ac:dyDescent="0.25">
      <c r="A45" s="24" t="s">
        <v>164</v>
      </c>
      <c r="B45" s="24"/>
      <c r="C45" s="2">
        <v>23</v>
      </c>
      <c r="T45" s="25">
        <v>23</v>
      </c>
      <c r="X45" s="2">
        <f>IF(COUNT(B45:S45)&gt;10,SUMPRODUCT(LARGE(B45:S45,{1,2,3,4,5,6,7,8,9,10})),T45)</f>
        <v>23</v>
      </c>
      <c r="Y45" s="2">
        <f t="shared" si="0"/>
        <v>1</v>
      </c>
    </row>
    <row r="46" spans="1:25" x14ac:dyDescent="0.25">
      <c r="A46" s="24" t="s">
        <v>166</v>
      </c>
      <c r="B46" s="24">
        <v>3</v>
      </c>
      <c r="N46" s="2">
        <v>20</v>
      </c>
      <c r="T46" s="25">
        <v>23</v>
      </c>
      <c r="X46" s="2">
        <f>IF(COUNT(B46:S46)&gt;10,SUMPRODUCT(LARGE(B46:S46,{1,2,3,4,5,6,7,8,9,10})),T46)</f>
        <v>23</v>
      </c>
      <c r="Y46" s="2">
        <f t="shared" si="0"/>
        <v>2</v>
      </c>
    </row>
    <row r="47" spans="1:25" x14ac:dyDescent="0.25">
      <c r="A47" s="24" t="s">
        <v>167</v>
      </c>
      <c r="B47" s="24"/>
      <c r="E47" s="2">
        <v>22</v>
      </c>
      <c r="T47" s="25">
        <v>22</v>
      </c>
      <c r="X47" s="2">
        <f>IF(COUNT(B47:S47)&gt;10,SUMPRODUCT(LARGE(B47:S47,{1,2,3,4,5,6,7,8,9,10})),T47)</f>
        <v>22</v>
      </c>
      <c r="Y47" s="2">
        <f t="shared" si="0"/>
        <v>1</v>
      </c>
    </row>
    <row r="48" spans="1:25" x14ac:dyDescent="0.25">
      <c r="A48" s="24" t="s">
        <v>169</v>
      </c>
      <c r="B48" s="24"/>
      <c r="Q48" s="2">
        <v>21</v>
      </c>
      <c r="T48" s="25">
        <v>21</v>
      </c>
      <c r="X48" s="2">
        <f>IF(COUNT(B48:S48)&gt;10,SUMPRODUCT(LARGE(B48:S48,{1,2,3,4,5,6,7,8,9,10})),T48)</f>
        <v>21</v>
      </c>
      <c r="Y48" s="2">
        <f t="shared" si="0"/>
        <v>1</v>
      </c>
    </row>
    <row r="49" spans="1:25" x14ac:dyDescent="0.25">
      <c r="A49" s="24" t="s">
        <v>61</v>
      </c>
      <c r="B49" s="24"/>
      <c r="J49" s="2">
        <v>18</v>
      </c>
      <c r="T49" s="25">
        <v>18</v>
      </c>
      <c r="X49" s="2">
        <f>IF(COUNT(B49:S49)&gt;10,SUMPRODUCT(LARGE(B49:S49,{1,2,3,4,5,6,7,8,9,10})),T49)</f>
        <v>18</v>
      </c>
      <c r="Y49" s="2">
        <f t="shared" si="0"/>
        <v>1</v>
      </c>
    </row>
    <row r="50" spans="1:25" x14ac:dyDescent="0.25">
      <c r="A50" s="24" t="s">
        <v>171</v>
      </c>
      <c r="B50" s="24">
        <v>15</v>
      </c>
      <c r="T50" s="25">
        <v>15</v>
      </c>
      <c r="X50" s="2">
        <f>IF(COUNT(B50:S50)&gt;10,SUMPRODUCT(LARGE(B50:S50,{1,2,3,4,5,6,7,8,9,10})),T50)</f>
        <v>15</v>
      </c>
      <c r="Y50" s="2">
        <f t="shared" si="0"/>
        <v>1</v>
      </c>
    </row>
    <row r="51" spans="1:25" x14ac:dyDescent="0.25">
      <c r="A51" s="24" t="s">
        <v>173</v>
      </c>
      <c r="B51" s="24"/>
      <c r="S51" s="2">
        <v>14</v>
      </c>
      <c r="T51" s="25">
        <v>14</v>
      </c>
      <c r="X51" s="2">
        <f>IF(COUNT(B51:S51)&gt;10,SUMPRODUCT(LARGE(B51:S51,{1,2,3,4,5,6,7,8,9,10})),T51)</f>
        <v>14</v>
      </c>
      <c r="Y51" s="2">
        <f t="shared" si="0"/>
        <v>1</v>
      </c>
    </row>
    <row r="52" spans="1:25" x14ac:dyDescent="0.25">
      <c r="A52" s="24" t="s">
        <v>53</v>
      </c>
      <c r="B52" s="24"/>
      <c r="S52" s="2">
        <v>13</v>
      </c>
      <c r="T52" s="25">
        <v>13</v>
      </c>
      <c r="X52" s="2">
        <f>IF(COUNT(B52:S52)&gt;10,SUMPRODUCT(LARGE(B52:S52,{1,2,3,4,5,6,7,8,9,10})),T52)</f>
        <v>13</v>
      </c>
      <c r="Y52" s="2">
        <f t="shared" si="0"/>
        <v>1</v>
      </c>
    </row>
    <row r="53" spans="1:25" x14ac:dyDescent="0.25">
      <c r="A53" s="26" t="s">
        <v>174</v>
      </c>
      <c r="B53" s="26"/>
      <c r="C53" s="27"/>
      <c r="D53" s="27"/>
      <c r="E53" s="27">
        <v>12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8">
        <v>12</v>
      </c>
      <c r="X53" s="2">
        <f>IF(COUNT(B53:S53)&gt;10,SUMPRODUCT(LARGE(B53:S53,{1,2,3,4,5,6,7,8,9,10})),T53)</f>
        <v>12</v>
      </c>
      <c r="Y53" s="2">
        <f t="shared" si="0"/>
        <v>1</v>
      </c>
    </row>
    <row r="54" spans="1:25" x14ac:dyDescent="0.25">
      <c r="A54" s="19"/>
      <c r="B54" s="22"/>
    </row>
    <row r="55" spans="1:25" x14ac:dyDescent="0.25">
      <c r="A55" s="24"/>
    </row>
    <row r="56" spans="1:25" x14ac:dyDescent="0.25">
      <c r="A56" s="26"/>
      <c r="B56" s="27"/>
    </row>
    <row r="57" spans="1:25" x14ac:dyDescent="0.25">
      <c r="A57" s="29" t="s">
        <v>0</v>
      </c>
      <c r="B57" s="18" t="s">
        <v>64</v>
      </c>
    </row>
    <row r="59" spans="1:25" x14ac:dyDescent="0.25">
      <c r="A59" s="31" t="s">
        <v>2</v>
      </c>
      <c r="B59" s="31" t="s">
        <v>3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1"/>
    </row>
    <row r="60" spans="1:25" x14ac:dyDescent="0.25">
      <c r="A60" s="31" t="s">
        <v>4</v>
      </c>
      <c r="B60" s="19" t="s">
        <v>13</v>
      </c>
      <c r="C60" s="22" t="s">
        <v>15</v>
      </c>
      <c r="D60" s="22" t="s">
        <v>16</v>
      </c>
      <c r="E60" s="22" t="s">
        <v>17</v>
      </c>
      <c r="F60" s="22" t="s">
        <v>130</v>
      </c>
      <c r="G60" s="22" t="s">
        <v>183</v>
      </c>
      <c r="H60" s="22" t="s">
        <v>184</v>
      </c>
      <c r="I60" s="22" t="s">
        <v>185</v>
      </c>
      <c r="J60" s="22" t="s">
        <v>186</v>
      </c>
      <c r="K60" s="22" t="s">
        <v>187</v>
      </c>
      <c r="L60" s="22" t="s">
        <v>188</v>
      </c>
      <c r="M60" s="22" t="s">
        <v>189</v>
      </c>
      <c r="N60" s="22" t="s">
        <v>190</v>
      </c>
      <c r="O60" s="22" t="s">
        <v>191</v>
      </c>
      <c r="P60" s="22" t="s">
        <v>192</v>
      </c>
      <c r="Q60" s="22" t="s">
        <v>193</v>
      </c>
      <c r="R60" s="22" t="s">
        <v>194</v>
      </c>
      <c r="S60" s="22" t="s">
        <v>195</v>
      </c>
      <c r="T60" s="23" t="s">
        <v>19</v>
      </c>
      <c r="X60" s="2" t="s">
        <v>20</v>
      </c>
      <c r="Y60" s="2" t="s">
        <v>21</v>
      </c>
    </row>
    <row r="61" spans="1:25" x14ac:dyDescent="0.25">
      <c r="A61" s="19" t="s">
        <v>65</v>
      </c>
      <c r="B61" s="19">
        <v>23</v>
      </c>
      <c r="C61" s="22"/>
      <c r="D61" s="22">
        <v>28</v>
      </c>
      <c r="E61" s="22">
        <v>25</v>
      </c>
      <c r="F61" s="22"/>
      <c r="G61" s="22">
        <v>26</v>
      </c>
      <c r="H61" s="22">
        <v>30</v>
      </c>
      <c r="I61" s="22"/>
      <c r="J61" s="22">
        <v>22</v>
      </c>
      <c r="K61" s="22">
        <v>28</v>
      </c>
      <c r="L61" s="22">
        <v>26</v>
      </c>
      <c r="M61" s="22">
        <v>29</v>
      </c>
      <c r="N61" s="22">
        <v>28</v>
      </c>
      <c r="O61" s="22">
        <v>27</v>
      </c>
      <c r="P61" s="22">
        <v>29</v>
      </c>
      <c r="Q61" s="22">
        <v>29</v>
      </c>
      <c r="R61" s="22">
        <v>27</v>
      </c>
      <c r="S61" s="22">
        <v>27</v>
      </c>
      <c r="T61" s="23">
        <v>404</v>
      </c>
      <c r="X61" s="2">
        <f>IF(COUNT(B61:S61)&gt;10,SUMPRODUCT(LARGE(B61:S61,{1,2,3,4,5,6,7,8,9,10})),T61)</f>
        <v>282</v>
      </c>
      <c r="Y61" s="2">
        <f t="shared" ref="Y61:Y124" si="1">IF(COUNT(B61:S61)&gt;10,10,COUNT(B61:S61))</f>
        <v>10</v>
      </c>
    </row>
    <row r="62" spans="1:25" x14ac:dyDescent="0.25">
      <c r="A62" s="24" t="s">
        <v>67</v>
      </c>
      <c r="B62" s="24">
        <v>21</v>
      </c>
      <c r="C62" s="2">
        <v>28</v>
      </c>
      <c r="D62" s="2">
        <v>27</v>
      </c>
      <c r="E62" s="2">
        <v>24</v>
      </c>
      <c r="F62" s="2">
        <v>24</v>
      </c>
      <c r="I62" s="2">
        <v>30</v>
      </c>
      <c r="J62" s="2">
        <v>26</v>
      </c>
      <c r="K62" s="2">
        <v>27</v>
      </c>
      <c r="L62" s="2">
        <v>25</v>
      </c>
      <c r="M62" s="2">
        <v>28</v>
      </c>
      <c r="O62" s="2">
        <v>24</v>
      </c>
      <c r="P62" s="2">
        <v>28</v>
      </c>
      <c r="R62" s="2">
        <v>28</v>
      </c>
      <c r="S62" s="2">
        <v>29</v>
      </c>
      <c r="T62" s="25">
        <v>369</v>
      </c>
      <c r="X62" s="2">
        <f>IF(COUNT(B62:S62)&gt;10,SUMPRODUCT(LARGE(B62:S62,{1,2,3,4,5,6,7,8,9,10})),T62)</f>
        <v>276</v>
      </c>
      <c r="Y62" s="2">
        <f t="shared" si="1"/>
        <v>10</v>
      </c>
    </row>
    <row r="63" spans="1:25" x14ac:dyDescent="0.25">
      <c r="A63" s="24" t="s">
        <v>69</v>
      </c>
      <c r="B63" s="24">
        <v>18</v>
      </c>
      <c r="E63" s="2">
        <v>20</v>
      </c>
      <c r="G63" s="2">
        <v>21</v>
      </c>
      <c r="I63" s="2">
        <v>28</v>
      </c>
      <c r="J63" s="2">
        <v>19</v>
      </c>
      <c r="K63" s="2">
        <v>22</v>
      </c>
      <c r="L63" s="2">
        <v>22</v>
      </c>
      <c r="N63" s="2">
        <v>24</v>
      </c>
      <c r="O63" s="2">
        <v>21</v>
      </c>
      <c r="P63" s="2">
        <v>25</v>
      </c>
      <c r="Q63" s="2">
        <v>26</v>
      </c>
      <c r="S63" s="2">
        <v>24</v>
      </c>
      <c r="T63" s="25">
        <v>270</v>
      </c>
      <c r="X63" s="2">
        <f>IF(COUNT(B63:S63)&gt;10,SUMPRODUCT(LARGE(B63:S63,{1,2,3,4,5,6,7,8,9,10})),T63)</f>
        <v>233</v>
      </c>
      <c r="Y63" s="2">
        <f t="shared" si="1"/>
        <v>10</v>
      </c>
    </row>
    <row r="64" spans="1:25" x14ac:dyDescent="0.25">
      <c r="A64" s="24" t="s">
        <v>133</v>
      </c>
      <c r="B64" s="24">
        <v>30</v>
      </c>
      <c r="D64" s="2">
        <v>30</v>
      </c>
      <c r="E64" s="2">
        <v>30</v>
      </c>
      <c r="J64" s="2">
        <v>27</v>
      </c>
      <c r="L64" s="2">
        <v>27</v>
      </c>
      <c r="O64" s="2">
        <v>30</v>
      </c>
      <c r="R64" s="2">
        <v>30</v>
      </c>
      <c r="S64" s="2">
        <v>30</v>
      </c>
      <c r="T64" s="25">
        <v>234</v>
      </c>
      <c r="X64" s="2">
        <f>IF(COUNT(B64:S64)&gt;10,SUMPRODUCT(LARGE(B64:S64,{1,2,3,4,5,6,7,8,9,10})),T64)</f>
        <v>234</v>
      </c>
      <c r="Y64" s="2">
        <f t="shared" si="1"/>
        <v>8</v>
      </c>
    </row>
    <row r="65" spans="1:25" x14ac:dyDescent="0.25">
      <c r="A65" s="24" t="s">
        <v>134</v>
      </c>
      <c r="B65" s="24">
        <v>29</v>
      </c>
      <c r="E65" s="2">
        <v>29</v>
      </c>
      <c r="F65" s="2">
        <v>29</v>
      </c>
      <c r="G65" s="2">
        <v>28</v>
      </c>
      <c r="J65" s="2">
        <v>29</v>
      </c>
      <c r="K65" s="2">
        <v>29</v>
      </c>
      <c r="L65" s="2">
        <v>29</v>
      </c>
      <c r="N65" s="2">
        <v>29</v>
      </c>
      <c r="T65" s="25">
        <v>231</v>
      </c>
      <c r="X65" s="2">
        <f>IF(COUNT(B65:S65)&gt;10,SUMPRODUCT(LARGE(B65:S65,{1,2,3,4,5,6,7,8,9,10})),T65)</f>
        <v>231</v>
      </c>
      <c r="Y65" s="2">
        <f t="shared" si="1"/>
        <v>8</v>
      </c>
    </row>
    <row r="66" spans="1:25" x14ac:dyDescent="0.25">
      <c r="A66" s="24" t="s">
        <v>135</v>
      </c>
      <c r="B66" s="24">
        <v>24</v>
      </c>
      <c r="C66" s="2">
        <v>27</v>
      </c>
      <c r="E66" s="2">
        <v>27</v>
      </c>
      <c r="G66" s="2">
        <v>20</v>
      </c>
      <c r="I66" s="2">
        <v>29</v>
      </c>
      <c r="J66" s="2">
        <v>24</v>
      </c>
      <c r="K66" s="2">
        <v>23</v>
      </c>
      <c r="N66" s="2">
        <v>26</v>
      </c>
      <c r="P66" s="2">
        <v>27</v>
      </c>
      <c r="T66" s="25">
        <v>227</v>
      </c>
      <c r="X66" s="2">
        <f>IF(COUNT(B66:S66)&gt;10,SUMPRODUCT(LARGE(B66:S66,{1,2,3,4,5,6,7,8,9,10})),T66)</f>
        <v>227</v>
      </c>
      <c r="Y66" s="2">
        <f t="shared" si="1"/>
        <v>9</v>
      </c>
    </row>
    <row r="67" spans="1:25" x14ac:dyDescent="0.25">
      <c r="A67" s="24" t="s">
        <v>80</v>
      </c>
      <c r="B67" s="24"/>
      <c r="C67" s="2">
        <v>24</v>
      </c>
      <c r="F67" s="2">
        <v>21</v>
      </c>
      <c r="G67" s="2">
        <v>15</v>
      </c>
      <c r="J67" s="2">
        <v>13</v>
      </c>
      <c r="K67" s="2">
        <v>17</v>
      </c>
      <c r="L67" s="2">
        <v>20</v>
      </c>
      <c r="O67" s="2">
        <v>20</v>
      </c>
      <c r="P67" s="2">
        <v>22</v>
      </c>
      <c r="Q67" s="2">
        <v>18</v>
      </c>
      <c r="R67" s="2">
        <v>23</v>
      </c>
      <c r="S67" s="2">
        <v>20</v>
      </c>
      <c r="T67" s="25">
        <v>213</v>
      </c>
      <c r="X67" s="2">
        <f>IF(COUNT(B67:S67)&gt;10,SUMPRODUCT(LARGE(B67:S67,{1,2,3,4,5,6,7,8,9,10})),T67)</f>
        <v>200</v>
      </c>
      <c r="Y67" s="2">
        <f t="shared" si="1"/>
        <v>10</v>
      </c>
    </row>
    <row r="68" spans="1:25" x14ac:dyDescent="0.25">
      <c r="A68" s="24" t="s">
        <v>75</v>
      </c>
      <c r="B68" s="24">
        <v>17</v>
      </c>
      <c r="C68" s="2">
        <v>25</v>
      </c>
      <c r="F68" s="2">
        <v>23</v>
      </c>
      <c r="G68" s="2">
        <v>25</v>
      </c>
      <c r="J68" s="2">
        <v>23</v>
      </c>
      <c r="K68" s="2">
        <v>20</v>
      </c>
      <c r="L68" s="2">
        <v>24</v>
      </c>
      <c r="Q68" s="2">
        <v>25</v>
      </c>
      <c r="S68" s="2">
        <v>25</v>
      </c>
      <c r="T68" s="25">
        <v>207</v>
      </c>
      <c r="X68" s="2">
        <f>IF(COUNT(B68:S68)&gt;10,SUMPRODUCT(LARGE(B68:S68,{1,2,3,4,5,6,7,8,9,10})),T68)</f>
        <v>207</v>
      </c>
      <c r="Y68" s="2">
        <f t="shared" si="1"/>
        <v>9</v>
      </c>
    </row>
    <row r="69" spans="1:25" x14ac:dyDescent="0.25">
      <c r="A69" s="24" t="s">
        <v>72</v>
      </c>
      <c r="B69" s="24"/>
      <c r="C69" s="2">
        <v>21</v>
      </c>
      <c r="E69" s="2">
        <v>10</v>
      </c>
      <c r="F69" s="2">
        <v>20</v>
      </c>
      <c r="H69" s="2">
        <v>19</v>
      </c>
      <c r="I69" s="2">
        <v>16</v>
      </c>
      <c r="K69" s="2">
        <v>11</v>
      </c>
      <c r="L69" s="2">
        <v>11</v>
      </c>
      <c r="N69" s="2">
        <v>18</v>
      </c>
      <c r="P69" s="2">
        <v>20</v>
      </c>
      <c r="Q69" s="2">
        <v>16</v>
      </c>
      <c r="R69" s="2">
        <v>21</v>
      </c>
      <c r="S69" s="2">
        <v>13</v>
      </c>
      <c r="T69" s="25">
        <v>196</v>
      </c>
      <c r="X69" s="2">
        <f>IF(COUNT(B69:S69)&gt;10,SUMPRODUCT(LARGE(B69:S69,{1,2,3,4,5,6,7,8,9,10})),T69)</f>
        <v>175</v>
      </c>
      <c r="Y69" s="2">
        <f t="shared" si="1"/>
        <v>10</v>
      </c>
    </row>
    <row r="70" spans="1:25" x14ac:dyDescent="0.25">
      <c r="A70" s="24" t="s">
        <v>71</v>
      </c>
      <c r="B70" s="24">
        <v>27</v>
      </c>
      <c r="C70" s="2">
        <v>29</v>
      </c>
      <c r="D70" s="2">
        <v>29</v>
      </c>
      <c r="E70" s="2">
        <v>28</v>
      </c>
      <c r="F70" s="2">
        <v>25</v>
      </c>
      <c r="G70" s="2">
        <v>24</v>
      </c>
      <c r="O70" s="2">
        <v>25</v>
      </c>
      <c r="T70" s="25">
        <v>187</v>
      </c>
      <c r="X70" s="2">
        <f>IF(COUNT(B70:S70)&gt;10,SUMPRODUCT(LARGE(B70:S70,{1,2,3,4,5,6,7,8,9,10})),T70)</f>
        <v>187</v>
      </c>
      <c r="Y70" s="2">
        <f t="shared" si="1"/>
        <v>7</v>
      </c>
    </row>
    <row r="71" spans="1:25" x14ac:dyDescent="0.25">
      <c r="A71" s="24" t="s">
        <v>137</v>
      </c>
      <c r="B71" s="24">
        <v>28</v>
      </c>
      <c r="C71" s="2">
        <v>30</v>
      </c>
      <c r="F71" s="2">
        <v>26</v>
      </c>
      <c r="M71" s="2">
        <v>30</v>
      </c>
      <c r="O71" s="2">
        <v>29</v>
      </c>
      <c r="P71" s="2">
        <v>30</v>
      </c>
      <c r="T71" s="25">
        <v>173</v>
      </c>
      <c r="X71" s="2">
        <f>IF(COUNT(B71:S71)&gt;10,SUMPRODUCT(LARGE(B71:S71,{1,2,3,4,5,6,7,8,9,10})),T71)</f>
        <v>173</v>
      </c>
      <c r="Y71" s="2">
        <f t="shared" si="1"/>
        <v>6</v>
      </c>
    </row>
    <row r="72" spans="1:25" x14ac:dyDescent="0.25">
      <c r="A72" s="24" t="s">
        <v>139</v>
      </c>
      <c r="B72" s="24"/>
      <c r="E72" s="2">
        <v>26</v>
      </c>
      <c r="F72" s="2">
        <v>27</v>
      </c>
      <c r="O72" s="2">
        <v>28</v>
      </c>
      <c r="P72" s="2">
        <v>26</v>
      </c>
      <c r="R72" s="2">
        <v>29</v>
      </c>
      <c r="T72" s="25">
        <v>136</v>
      </c>
      <c r="X72" s="2">
        <f>IF(COUNT(B72:S72)&gt;10,SUMPRODUCT(LARGE(B72:S72,{1,2,3,4,5,6,7,8,9,10})),T72)</f>
        <v>136</v>
      </c>
      <c r="Y72" s="2">
        <f t="shared" si="1"/>
        <v>5</v>
      </c>
    </row>
    <row r="73" spans="1:25" x14ac:dyDescent="0.25">
      <c r="A73" s="24" t="s">
        <v>99</v>
      </c>
      <c r="B73" s="24"/>
      <c r="C73" s="2">
        <v>23</v>
      </c>
      <c r="I73" s="2">
        <v>21</v>
      </c>
      <c r="K73" s="2">
        <v>15</v>
      </c>
      <c r="M73" s="2">
        <v>27</v>
      </c>
      <c r="N73" s="2">
        <v>22</v>
      </c>
      <c r="R73" s="2">
        <v>25</v>
      </c>
      <c r="T73" s="25">
        <v>133</v>
      </c>
      <c r="X73" s="2">
        <f>IF(COUNT(B73:S73)&gt;10,SUMPRODUCT(LARGE(B73:S73,{1,2,3,4,5,6,7,8,9,10})),T73)</f>
        <v>133</v>
      </c>
      <c r="Y73" s="2">
        <f t="shared" si="1"/>
        <v>6</v>
      </c>
    </row>
    <row r="74" spans="1:25" x14ac:dyDescent="0.25">
      <c r="A74" s="24" t="s">
        <v>90</v>
      </c>
      <c r="B74" s="24"/>
      <c r="C74" s="2">
        <v>22</v>
      </c>
      <c r="E74" s="2">
        <v>15</v>
      </c>
      <c r="G74" s="2">
        <v>13</v>
      </c>
      <c r="J74" s="2">
        <v>9</v>
      </c>
      <c r="L74" s="2">
        <v>16</v>
      </c>
      <c r="N74" s="2">
        <v>21</v>
      </c>
      <c r="Q74" s="2">
        <v>20</v>
      </c>
      <c r="S74" s="2">
        <v>17</v>
      </c>
      <c r="T74" s="25">
        <v>133</v>
      </c>
      <c r="X74" s="2">
        <f>IF(COUNT(B74:S74)&gt;10,SUMPRODUCT(LARGE(B74:S74,{1,2,3,4,5,6,7,8,9,10})),T74)</f>
        <v>133</v>
      </c>
      <c r="Y74" s="2">
        <f t="shared" si="1"/>
        <v>8</v>
      </c>
    </row>
    <row r="75" spans="1:25" x14ac:dyDescent="0.25">
      <c r="A75" s="24" t="s">
        <v>82</v>
      </c>
      <c r="B75" s="24"/>
      <c r="G75" s="2">
        <v>19</v>
      </c>
      <c r="H75" s="2">
        <v>26</v>
      </c>
      <c r="I75" s="2">
        <v>25</v>
      </c>
      <c r="J75" s="2">
        <v>17</v>
      </c>
      <c r="K75" s="2">
        <v>19</v>
      </c>
      <c r="L75" s="2">
        <v>21</v>
      </c>
      <c r="T75" s="25">
        <v>127</v>
      </c>
      <c r="X75" s="2">
        <f>IF(COUNT(B75:S75)&gt;10,SUMPRODUCT(LARGE(B75:S75,{1,2,3,4,5,6,7,8,9,10})),T75)</f>
        <v>127</v>
      </c>
      <c r="Y75" s="2">
        <f t="shared" si="1"/>
        <v>6</v>
      </c>
    </row>
    <row r="76" spans="1:25" x14ac:dyDescent="0.25">
      <c r="A76" s="24" t="s">
        <v>76</v>
      </c>
      <c r="B76" s="24">
        <v>20</v>
      </c>
      <c r="H76" s="2">
        <v>27</v>
      </c>
      <c r="J76" s="2">
        <v>18</v>
      </c>
      <c r="Q76" s="2">
        <v>27</v>
      </c>
      <c r="R76" s="2">
        <v>26</v>
      </c>
      <c r="T76" s="25">
        <v>118</v>
      </c>
      <c r="X76" s="2">
        <f>IF(COUNT(B76:S76)&gt;10,SUMPRODUCT(LARGE(B76:S76,{1,2,3,4,5,6,7,8,9,10})),T76)</f>
        <v>118</v>
      </c>
      <c r="Y76" s="2">
        <f t="shared" si="1"/>
        <v>5</v>
      </c>
    </row>
    <row r="77" spans="1:25" x14ac:dyDescent="0.25">
      <c r="A77" s="24" t="s">
        <v>78</v>
      </c>
      <c r="B77" s="24"/>
      <c r="C77" s="2">
        <v>26</v>
      </c>
      <c r="G77" s="2">
        <v>22</v>
      </c>
      <c r="J77" s="2">
        <v>20</v>
      </c>
      <c r="K77" s="2">
        <v>18</v>
      </c>
      <c r="Q77" s="2">
        <v>28</v>
      </c>
      <c r="T77" s="25">
        <v>114</v>
      </c>
      <c r="X77" s="2">
        <f>IF(COUNT(B77:S77)&gt;10,SUMPRODUCT(LARGE(B77:S77,{1,2,3,4,5,6,7,8,9,10})),T77)</f>
        <v>114</v>
      </c>
      <c r="Y77" s="2">
        <f t="shared" si="1"/>
        <v>5</v>
      </c>
    </row>
    <row r="78" spans="1:25" x14ac:dyDescent="0.25">
      <c r="A78" s="24" t="s">
        <v>83</v>
      </c>
      <c r="B78" s="24"/>
      <c r="F78" s="2">
        <v>28</v>
      </c>
      <c r="J78" s="2">
        <v>28</v>
      </c>
      <c r="L78" s="2">
        <v>28</v>
      </c>
      <c r="Q78" s="2">
        <v>30</v>
      </c>
      <c r="T78" s="25">
        <v>114</v>
      </c>
      <c r="X78" s="2">
        <f>IF(COUNT(B78:S78)&gt;10,SUMPRODUCT(LARGE(B78:S78,{1,2,3,4,5,6,7,8,9,10})),T78)</f>
        <v>114</v>
      </c>
      <c r="Y78" s="2">
        <f t="shared" si="1"/>
        <v>4</v>
      </c>
    </row>
    <row r="79" spans="1:25" x14ac:dyDescent="0.25">
      <c r="A79" s="24" t="s">
        <v>89</v>
      </c>
      <c r="B79" s="24"/>
      <c r="G79" s="2">
        <v>17</v>
      </c>
      <c r="H79" s="2">
        <v>25</v>
      </c>
      <c r="I79" s="2">
        <v>26</v>
      </c>
      <c r="J79" s="2">
        <v>16</v>
      </c>
      <c r="Q79" s="2">
        <v>24</v>
      </c>
      <c r="T79" s="25">
        <v>108</v>
      </c>
      <c r="X79" s="2">
        <f>IF(COUNT(B79:S79)&gt;10,SUMPRODUCT(LARGE(B79:S79,{1,2,3,4,5,6,7,8,9,10})),T79)</f>
        <v>108</v>
      </c>
      <c r="Y79" s="2">
        <f t="shared" si="1"/>
        <v>5</v>
      </c>
    </row>
    <row r="80" spans="1:25" x14ac:dyDescent="0.25">
      <c r="A80" s="24" t="s">
        <v>142</v>
      </c>
      <c r="B80" s="24">
        <v>22</v>
      </c>
      <c r="E80" s="2">
        <v>23</v>
      </c>
      <c r="O80" s="2">
        <v>22</v>
      </c>
      <c r="S80" s="2">
        <v>28</v>
      </c>
      <c r="T80" s="25">
        <v>95</v>
      </c>
      <c r="X80" s="2">
        <f>IF(COUNT(B80:S80)&gt;10,SUMPRODUCT(LARGE(B80:S80,{1,2,3,4,5,6,7,8,9,10})),T80)</f>
        <v>95</v>
      </c>
      <c r="Y80" s="2">
        <f t="shared" si="1"/>
        <v>4</v>
      </c>
    </row>
    <row r="81" spans="1:25" x14ac:dyDescent="0.25">
      <c r="A81" s="24" t="s">
        <v>68</v>
      </c>
      <c r="B81" s="24">
        <v>12</v>
      </c>
      <c r="I81" s="2">
        <v>15</v>
      </c>
      <c r="J81" s="2">
        <v>10</v>
      </c>
      <c r="K81" s="2">
        <v>13</v>
      </c>
      <c r="R81" s="2">
        <v>24</v>
      </c>
      <c r="S81" s="2">
        <v>21</v>
      </c>
      <c r="T81" s="25">
        <v>95</v>
      </c>
      <c r="X81" s="2">
        <f>IF(COUNT(B81:S81)&gt;10,SUMPRODUCT(LARGE(B81:S81,{1,2,3,4,5,6,7,8,9,10})),T81)</f>
        <v>95</v>
      </c>
      <c r="Y81" s="2">
        <f t="shared" si="1"/>
        <v>6</v>
      </c>
    </row>
    <row r="82" spans="1:25" x14ac:dyDescent="0.25">
      <c r="A82" s="24" t="s">
        <v>144</v>
      </c>
      <c r="B82" s="24">
        <v>25</v>
      </c>
      <c r="E82" s="2">
        <v>21</v>
      </c>
      <c r="G82" s="2">
        <v>16</v>
      </c>
      <c r="H82" s="2">
        <v>29</v>
      </c>
      <c r="T82" s="25">
        <v>91</v>
      </c>
      <c r="X82" s="2">
        <f>IF(COUNT(B82:S82)&gt;10,SUMPRODUCT(LARGE(B82:S82,{1,2,3,4,5,6,7,8,9,10})),T82)</f>
        <v>91</v>
      </c>
      <c r="Y82" s="2">
        <f t="shared" si="1"/>
        <v>4</v>
      </c>
    </row>
    <row r="83" spans="1:25" x14ac:dyDescent="0.25">
      <c r="A83" s="24" t="s">
        <v>70</v>
      </c>
      <c r="B83" s="24"/>
      <c r="F83" s="2">
        <v>30</v>
      </c>
      <c r="K83" s="2">
        <v>30</v>
      </c>
      <c r="N83" s="2">
        <v>30</v>
      </c>
      <c r="T83" s="25">
        <v>90</v>
      </c>
      <c r="X83" s="2">
        <f>IF(COUNT(B83:S83)&gt;10,SUMPRODUCT(LARGE(B83:S83,{1,2,3,4,5,6,7,8,9,10})),T83)</f>
        <v>90</v>
      </c>
      <c r="Y83" s="2">
        <f t="shared" si="1"/>
        <v>3</v>
      </c>
    </row>
    <row r="84" spans="1:25" x14ac:dyDescent="0.25">
      <c r="A84" s="24" t="s">
        <v>146</v>
      </c>
      <c r="B84" s="24"/>
      <c r="G84" s="2">
        <v>29</v>
      </c>
      <c r="J84" s="2">
        <v>30</v>
      </c>
      <c r="L84" s="2">
        <v>30</v>
      </c>
      <c r="T84" s="25">
        <v>89</v>
      </c>
      <c r="X84" s="2">
        <f>IF(COUNT(B84:S84)&gt;10,SUMPRODUCT(LARGE(B84:S84,{1,2,3,4,5,6,7,8,9,10})),T84)</f>
        <v>89</v>
      </c>
      <c r="Y84" s="2">
        <f t="shared" si="1"/>
        <v>3</v>
      </c>
    </row>
    <row r="85" spans="1:25" x14ac:dyDescent="0.25">
      <c r="A85" s="24" t="s">
        <v>148</v>
      </c>
      <c r="B85" s="24">
        <v>8</v>
      </c>
      <c r="E85" s="2">
        <v>11</v>
      </c>
      <c r="H85" s="2">
        <v>18</v>
      </c>
      <c r="I85" s="2">
        <v>14</v>
      </c>
      <c r="N85" s="2">
        <v>19</v>
      </c>
      <c r="O85" s="2">
        <v>16</v>
      </c>
      <c r="T85" s="25">
        <v>86</v>
      </c>
      <c r="X85" s="2">
        <f>IF(COUNT(B85:S85)&gt;10,SUMPRODUCT(LARGE(B85:S85,{1,2,3,4,5,6,7,8,9,10})),T85)</f>
        <v>86</v>
      </c>
      <c r="Y85" s="2">
        <f t="shared" si="1"/>
        <v>6</v>
      </c>
    </row>
    <row r="86" spans="1:25" x14ac:dyDescent="0.25">
      <c r="A86" s="24" t="s">
        <v>122</v>
      </c>
      <c r="B86" s="24"/>
      <c r="E86" s="2">
        <v>19</v>
      </c>
      <c r="I86" s="2">
        <v>24</v>
      </c>
      <c r="L86" s="2">
        <v>19</v>
      </c>
      <c r="Q86" s="2">
        <v>22</v>
      </c>
      <c r="T86" s="25">
        <v>84</v>
      </c>
      <c r="X86" s="2">
        <f>IF(COUNT(B86:S86)&gt;10,SUMPRODUCT(LARGE(B86:S86,{1,2,3,4,5,6,7,8,9,10})),T86)</f>
        <v>84</v>
      </c>
      <c r="Y86" s="2">
        <f t="shared" si="1"/>
        <v>4</v>
      </c>
    </row>
    <row r="87" spans="1:25" x14ac:dyDescent="0.25">
      <c r="A87" s="24" t="s">
        <v>114</v>
      </c>
      <c r="B87" s="24">
        <v>11</v>
      </c>
      <c r="H87" s="2">
        <v>22</v>
      </c>
      <c r="I87" s="2">
        <v>17</v>
      </c>
      <c r="K87" s="2">
        <v>12</v>
      </c>
      <c r="N87" s="2">
        <v>20</v>
      </c>
      <c r="T87" s="25">
        <v>82</v>
      </c>
      <c r="X87" s="2">
        <f>IF(COUNT(B87:S87)&gt;10,SUMPRODUCT(LARGE(B87:S87,{1,2,3,4,5,6,7,8,9,10})),T87)</f>
        <v>82</v>
      </c>
      <c r="Y87" s="2">
        <f t="shared" si="1"/>
        <v>5</v>
      </c>
    </row>
    <row r="88" spans="1:25" x14ac:dyDescent="0.25">
      <c r="A88" s="24" t="s">
        <v>149</v>
      </c>
      <c r="B88" s="24">
        <v>15</v>
      </c>
      <c r="I88" s="2">
        <v>22</v>
      </c>
      <c r="P88" s="2">
        <v>23</v>
      </c>
      <c r="Q88" s="2">
        <v>21</v>
      </c>
      <c r="T88" s="25">
        <v>81</v>
      </c>
      <c r="X88" s="2">
        <f>IF(COUNT(B88:S88)&gt;10,SUMPRODUCT(LARGE(B88:S88,{1,2,3,4,5,6,7,8,9,10})),T88)</f>
        <v>81</v>
      </c>
      <c r="Y88" s="2">
        <f t="shared" si="1"/>
        <v>4</v>
      </c>
    </row>
    <row r="89" spans="1:25" x14ac:dyDescent="0.25">
      <c r="A89" s="24" t="s">
        <v>151</v>
      </c>
      <c r="B89" s="24">
        <v>19</v>
      </c>
      <c r="F89" s="2">
        <v>22</v>
      </c>
      <c r="K89" s="2">
        <v>21</v>
      </c>
      <c r="L89" s="2">
        <v>18</v>
      </c>
      <c r="T89" s="25">
        <v>80</v>
      </c>
      <c r="X89" s="2">
        <f>IF(COUNT(B89:S89)&gt;10,SUMPRODUCT(LARGE(B89:S89,{1,2,3,4,5,6,7,8,9,10})),T89)</f>
        <v>80</v>
      </c>
      <c r="Y89" s="2">
        <f t="shared" si="1"/>
        <v>4</v>
      </c>
    </row>
    <row r="90" spans="1:25" x14ac:dyDescent="0.25">
      <c r="A90" s="24" t="s">
        <v>152</v>
      </c>
      <c r="B90" s="24"/>
      <c r="N90" s="2">
        <v>27</v>
      </c>
      <c r="O90" s="2">
        <v>26</v>
      </c>
      <c r="S90" s="2">
        <v>26</v>
      </c>
      <c r="T90" s="25">
        <v>79</v>
      </c>
      <c r="X90" s="2">
        <f>IF(COUNT(B90:S90)&gt;10,SUMPRODUCT(LARGE(B90:S90,{1,2,3,4,5,6,7,8,9,10})),T90)</f>
        <v>79</v>
      </c>
      <c r="Y90" s="2">
        <f t="shared" si="1"/>
        <v>3</v>
      </c>
    </row>
    <row r="91" spans="1:25" x14ac:dyDescent="0.25">
      <c r="A91" s="24" t="s">
        <v>154</v>
      </c>
      <c r="B91" s="24">
        <v>14</v>
      </c>
      <c r="E91" s="2">
        <v>18</v>
      </c>
      <c r="P91" s="2">
        <v>24</v>
      </c>
      <c r="Q91" s="2">
        <v>23</v>
      </c>
      <c r="T91" s="25">
        <v>79</v>
      </c>
      <c r="X91" s="2">
        <f>IF(COUNT(B91:S91)&gt;10,SUMPRODUCT(LARGE(B91:S91,{1,2,3,4,5,6,7,8,9,10})),T91)</f>
        <v>79</v>
      </c>
      <c r="Y91" s="2">
        <f t="shared" si="1"/>
        <v>4</v>
      </c>
    </row>
    <row r="92" spans="1:25" x14ac:dyDescent="0.25">
      <c r="A92" s="24" t="s">
        <v>155</v>
      </c>
      <c r="B92" s="24">
        <v>26</v>
      </c>
      <c r="G92" s="2">
        <v>27</v>
      </c>
      <c r="J92" s="2">
        <v>25</v>
      </c>
      <c r="T92" s="25">
        <v>78</v>
      </c>
      <c r="X92" s="2">
        <f>IF(COUNT(B92:S92)&gt;10,SUMPRODUCT(LARGE(B92:S92,{1,2,3,4,5,6,7,8,9,10})),T92)</f>
        <v>78</v>
      </c>
      <c r="Y92" s="2">
        <f t="shared" si="1"/>
        <v>3</v>
      </c>
    </row>
    <row r="93" spans="1:25" x14ac:dyDescent="0.25">
      <c r="A93" s="24" t="s">
        <v>77</v>
      </c>
      <c r="B93" s="24"/>
      <c r="H93" s="2">
        <v>24</v>
      </c>
      <c r="I93" s="2">
        <v>27</v>
      </c>
      <c r="K93" s="2">
        <v>24</v>
      </c>
      <c r="T93" s="25">
        <v>75</v>
      </c>
      <c r="X93" s="2">
        <f>IF(COUNT(B93:S93)&gt;10,SUMPRODUCT(LARGE(B93:S93,{1,2,3,4,5,6,7,8,9,10})),T93)</f>
        <v>75</v>
      </c>
      <c r="Y93" s="2">
        <f t="shared" si="1"/>
        <v>3</v>
      </c>
    </row>
    <row r="94" spans="1:25" x14ac:dyDescent="0.25">
      <c r="A94" s="24" t="s">
        <v>110</v>
      </c>
      <c r="B94" s="24"/>
      <c r="G94" s="2">
        <v>23</v>
      </c>
      <c r="J94" s="2">
        <v>21</v>
      </c>
      <c r="K94" s="2">
        <v>25</v>
      </c>
      <c r="T94" s="25">
        <v>69</v>
      </c>
      <c r="X94" s="2">
        <f>IF(COUNT(B94:S94)&gt;10,SUMPRODUCT(LARGE(B94:S94,{1,2,3,4,5,6,7,8,9,10})),T94)</f>
        <v>69</v>
      </c>
      <c r="Y94" s="2">
        <f t="shared" si="1"/>
        <v>3</v>
      </c>
    </row>
    <row r="95" spans="1:25" x14ac:dyDescent="0.25">
      <c r="A95" s="24" t="s">
        <v>102</v>
      </c>
      <c r="B95" s="24"/>
      <c r="E95" s="2">
        <v>17</v>
      </c>
      <c r="L95" s="2">
        <v>15</v>
      </c>
      <c r="O95" s="2">
        <v>18</v>
      </c>
      <c r="Q95" s="2">
        <v>19</v>
      </c>
      <c r="T95" s="25">
        <v>69</v>
      </c>
      <c r="X95" s="2">
        <f>IF(COUNT(B95:S95)&gt;10,SUMPRODUCT(LARGE(B95:S95,{1,2,3,4,5,6,7,8,9,10})),T95)</f>
        <v>69</v>
      </c>
      <c r="Y95" s="2">
        <f t="shared" si="1"/>
        <v>4</v>
      </c>
    </row>
    <row r="96" spans="1:25" x14ac:dyDescent="0.25">
      <c r="A96" s="24" t="s">
        <v>158</v>
      </c>
      <c r="B96" s="24">
        <v>13</v>
      </c>
      <c r="E96" s="2">
        <v>16</v>
      </c>
      <c r="O96" s="2">
        <v>19</v>
      </c>
      <c r="P96" s="2">
        <v>21</v>
      </c>
      <c r="T96" s="25">
        <v>69</v>
      </c>
      <c r="X96" s="2">
        <f>IF(COUNT(B96:S96)&gt;10,SUMPRODUCT(LARGE(B96:S96,{1,2,3,4,5,6,7,8,9,10})),T96)</f>
        <v>69</v>
      </c>
      <c r="Y96" s="2">
        <f t="shared" si="1"/>
        <v>4</v>
      </c>
    </row>
    <row r="97" spans="1:25" x14ac:dyDescent="0.25">
      <c r="A97" s="24" t="s">
        <v>95</v>
      </c>
      <c r="B97" s="24"/>
      <c r="I97" s="2">
        <v>23</v>
      </c>
      <c r="J97" s="2">
        <v>12</v>
      </c>
      <c r="K97" s="2">
        <v>16</v>
      </c>
      <c r="L97" s="2">
        <v>17</v>
      </c>
      <c r="T97" s="25">
        <v>68</v>
      </c>
      <c r="X97" s="2">
        <f>IF(COUNT(B97:S97)&gt;10,SUMPRODUCT(LARGE(B97:S97,{1,2,3,4,5,6,7,8,9,10})),T97)</f>
        <v>68</v>
      </c>
      <c r="Y97" s="2">
        <f t="shared" si="1"/>
        <v>4</v>
      </c>
    </row>
    <row r="98" spans="1:25" x14ac:dyDescent="0.25">
      <c r="A98" s="24" t="s">
        <v>103</v>
      </c>
      <c r="B98" s="24"/>
      <c r="J98" s="2">
        <v>15</v>
      </c>
      <c r="N98" s="2">
        <v>23</v>
      </c>
      <c r="S98" s="2">
        <v>22</v>
      </c>
      <c r="T98" s="25">
        <v>60</v>
      </c>
      <c r="X98" s="2">
        <f>IF(COUNT(B98:S98)&gt;10,SUMPRODUCT(LARGE(B98:S98,{1,2,3,4,5,6,7,8,9,10})),T98)</f>
        <v>60</v>
      </c>
      <c r="Y98" s="2">
        <f t="shared" si="1"/>
        <v>3</v>
      </c>
    </row>
    <row r="99" spans="1:25" x14ac:dyDescent="0.25">
      <c r="A99" s="24" t="s">
        <v>161</v>
      </c>
      <c r="B99" s="24"/>
      <c r="H99" s="2">
        <v>21</v>
      </c>
      <c r="I99" s="2">
        <v>20</v>
      </c>
      <c r="O99" s="2">
        <v>17</v>
      </c>
      <c r="T99" s="25">
        <v>58</v>
      </c>
      <c r="X99" s="2">
        <f>IF(COUNT(B99:S99)&gt;10,SUMPRODUCT(LARGE(B99:S99,{1,2,3,4,5,6,7,8,9,10})),T99)</f>
        <v>58</v>
      </c>
      <c r="Y99" s="2">
        <f t="shared" si="1"/>
        <v>3</v>
      </c>
    </row>
    <row r="100" spans="1:25" x14ac:dyDescent="0.25">
      <c r="A100" s="24" t="s">
        <v>73</v>
      </c>
      <c r="B100" s="24"/>
      <c r="G100" s="2">
        <v>14</v>
      </c>
      <c r="J100" s="2">
        <v>11</v>
      </c>
      <c r="S100" s="2">
        <v>23</v>
      </c>
      <c r="T100" s="25">
        <v>48</v>
      </c>
      <c r="X100" s="2">
        <f>IF(COUNT(B100:S100)&gt;10,SUMPRODUCT(LARGE(B100:S100,{1,2,3,4,5,6,7,8,9,10})),T100)</f>
        <v>48</v>
      </c>
      <c r="Y100" s="2">
        <f t="shared" si="1"/>
        <v>3</v>
      </c>
    </row>
    <row r="101" spans="1:25" x14ac:dyDescent="0.25">
      <c r="A101" s="24" t="s">
        <v>163</v>
      </c>
      <c r="B101" s="24"/>
      <c r="E101" s="2">
        <v>22</v>
      </c>
      <c r="O101" s="2">
        <v>23</v>
      </c>
      <c r="T101" s="25">
        <v>45</v>
      </c>
      <c r="X101" s="2">
        <f>IF(COUNT(B101:S101)&gt;10,SUMPRODUCT(LARGE(B101:S101,{1,2,3,4,5,6,7,8,9,10})),T101)</f>
        <v>45</v>
      </c>
      <c r="Y101" s="2">
        <f t="shared" si="1"/>
        <v>2</v>
      </c>
    </row>
    <row r="102" spans="1:25" x14ac:dyDescent="0.25">
      <c r="A102" s="24" t="s">
        <v>165</v>
      </c>
      <c r="B102" s="24"/>
      <c r="N102" s="2">
        <v>25</v>
      </c>
      <c r="S102" s="2">
        <v>18</v>
      </c>
      <c r="T102" s="25">
        <v>43</v>
      </c>
      <c r="X102" s="2">
        <f>IF(COUNT(B102:S102)&gt;10,SUMPRODUCT(LARGE(B102:S102,{1,2,3,4,5,6,7,8,9,10})),T102)</f>
        <v>43</v>
      </c>
      <c r="Y102" s="2">
        <f t="shared" si="1"/>
        <v>2</v>
      </c>
    </row>
    <row r="103" spans="1:25" x14ac:dyDescent="0.25">
      <c r="A103" s="24" t="s">
        <v>66</v>
      </c>
      <c r="B103" s="24"/>
      <c r="L103" s="2">
        <v>23</v>
      </c>
      <c r="S103" s="2">
        <v>19</v>
      </c>
      <c r="T103" s="25">
        <v>42</v>
      </c>
      <c r="X103" s="2">
        <f>IF(COUNT(B103:S103)&gt;10,SUMPRODUCT(LARGE(B103:S103,{1,2,3,4,5,6,7,8,9,10})),T103)</f>
        <v>42</v>
      </c>
      <c r="Y103" s="2">
        <f t="shared" si="1"/>
        <v>2</v>
      </c>
    </row>
    <row r="104" spans="1:25" x14ac:dyDescent="0.25">
      <c r="A104" s="24" t="s">
        <v>168</v>
      </c>
      <c r="B104" s="24"/>
      <c r="H104" s="2">
        <v>23</v>
      </c>
      <c r="K104" s="2">
        <v>14</v>
      </c>
      <c r="T104" s="25">
        <v>37</v>
      </c>
      <c r="X104" s="2">
        <f>IF(COUNT(B104:S104)&gt;10,SUMPRODUCT(LARGE(B104:S104,{1,2,3,4,5,6,7,8,9,10})),T104)</f>
        <v>37</v>
      </c>
      <c r="Y104" s="2">
        <f t="shared" si="1"/>
        <v>2</v>
      </c>
    </row>
    <row r="105" spans="1:25" x14ac:dyDescent="0.25">
      <c r="A105" s="24" t="s">
        <v>112</v>
      </c>
      <c r="B105" s="24"/>
      <c r="G105" s="2">
        <v>18</v>
      </c>
      <c r="J105" s="2">
        <v>14</v>
      </c>
      <c r="T105" s="25">
        <v>32</v>
      </c>
      <c r="X105" s="2">
        <f>IF(COUNT(B105:S105)&gt;10,SUMPRODUCT(LARGE(B105:S105,{1,2,3,4,5,6,7,8,9,10})),T105)</f>
        <v>32</v>
      </c>
      <c r="Y105" s="2">
        <f t="shared" si="1"/>
        <v>2</v>
      </c>
    </row>
    <row r="106" spans="1:25" x14ac:dyDescent="0.25">
      <c r="A106" s="24" t="s">
        <v>170</v>
      </c>
      <c r="B106" s="24"/>
      <c r="Q106" s="2">
        <v>17</v>
      </c>
      <c r="S106" s="2">
        <v>15</v>
      </c>
      <c r="T106" s="25">
        <v>32</v>
      </c>
      <c r="X106" s="2">
        <f>IF(COUNT(B106:S106)&gt;10,SUMPRODUCT(LARGE(B106:S106,{1,2,3,4,5,6,7,8,9,10})),T106)</f>
        <v>32</v>
      </c>
      <c r="Y106" s="2">
        <f t="shared" si="1"/>
        <v>2</v>
      </c>
    </row>
    <row r="107" spans="1:25" x14ac:dyDescent="0.25">
      <c r="A107" s="24" t="s">
        <v>172</v>
      </c>
      <c r="B107" s="24"/>
      <c r="G107" s="2">
        <v>30</v>
      </c>
      <c r="T107" s="25">
        <v>30</v>
      </c>
      <c r="X107" s="2">
        <f>IF(COUNT(B107:S107)&gt;10,SUMPRODUCT(LARGE(B107:S107,{1,2,3,4,5,6,7,8,9,10})),T107)</f>
        <v>30</v>
      </c>
      <c r="Y107" s="2">
        <f t="shared" si="1"/>
        <v>1</v>
      </c>
    </row>
    <row r="108" spans="1:25" x14ac:dyDescent="0.25">
      <c r="A108" s="24" t="s">
        <v>125</v>
      </c>
      <c r="B108" s="24">
        <v>16</v>
      </c>
      <c r="E108" s="2">
        <v>13</v>
      </c>
      <c r="T108" s="25">
        <v>29</v>
      </c>
      <c r="X108" s="2">
        <f>IF(COUNT(B108:S108)&gt;10,SUMPRODUCT(LARGE(B108:S108,{1,2,3,4,5,6,7,8,9,10})),T108)</f>
        <v>29</v>
      </c>
      <c r="Y108" s="2">
        <f t="shared" si="1"/>
        <v>2</v>
      </c>
    </row>
    <row r="109" spans="1:25" x14ac:dyDescent="0.25">
      <c r="A109" s="24" t="s">
        <v>128</v>
      </c>
      <c r="B109" s="24"/>
      <c r="L109" s="2">
        <v>13</v>
      </c>
      <c r="S109" s="2">
        <v>16</v>
      </c>
      <c r="T109" s="25">
        <v>29</v>
      </c>
      <c r="X109" s="2">
        <f>IF(COUNT(B109:S109)&gt;10,SUMPRODUCT(LARGE(B109:S109,{1,2,3,4,5,6,7,8,9,10})),T109)</f>
        <v>29</v>
      </c>
      <c r="Y109" s="2">
        <f t="shared" si="1"/>
        <v>2</v>
      </c>
    </row>
    <row r="110" spans="1:25" x14ac:dyDescent="0.25">
      <c r="A110" s="24" t="s">
        <v>84</v>
      </c>
      <c r="B110" s="24"/>
      <c r="H110" s="2">
        <v>28</v>
      </c>
      <c r="T110" s="25">
        <v>28</v>
      </c>
      <c r="X110" s="2">
        <f>IF(COUNT(B110:S110)&gt;10,SUMPRODUCT(LARGE(B110:S110,{1,2,3,4,5,6,7,8,9,10})),T110)</f>
        <v>28</v>
      </c>
      <c r="Y110" s="2">
        <f t="shared" si="1"/>
        <v>1</v>
      </c>
    </row>
    <row r="111" spans="1:25" x14ac:dyDescent="0.25">
      <c r="A111" s="24" t="s">
        <v>96</v>
      </c>
      <c r="B111" s="24"/>
      <c r="K111" s="2">
        <v>26</v>
      </c>
      <c r="T111" s="25">
        <v>26</v>
      </c>
      <c r="X111" s="2">
        <f>IF(COUNT(B111:S111)&gt;10,SUMPRODUCT(LARGE(B111:S111,{1,2,3,4,5,6,7,8,9,10})),T111)</f>
        <v>26</v>
      </c>
      <c r="Y111" s="2">
        <f t="shared" si="1"/>
        <v>1</v>
      </c>
    </row>
    <row r="112" spans="1:25" x14ac:dyDescent="0.25">
      <c r="A112" s="24" t="s">
        <v>175</v>
      </c>
      <c r="B112" s="24">
        <v>9</v>
      </c>
      <c r="E112" s="2">
        <v>14</v>
      </c>
      <c r="T112" s="25">
        <v>23</v>
      </c>
      <c r="X112" s="2">
        <f>IF(COUNT(B112:S112)&gt;10,SUMPRODUCT(LARGE(B112:S112,{1,2,3,4,5,6,7,8,9,10})),T112)</f>
        <v>23</v>
      </c>
      <c r="Y112" s="2">
        <f t="shared" si="1"/>
        <v>2</v>
      </c>
    </row>
    <row r="113" spans="1:25" x14ac:dyDescent="0.25">
      <c r="A113" s="24" t="s">
        <v>100</v>
      </c>
      <c r="B113" s="24"/>
      <c r="R113" s="2">
        <v>22</v>
      </c>
      <c r="T113" s="25">
        <v>22</v>
      </c>
      <c r="X113" s="2">
        <f>IF(COUNT(B113:S113)&gt;10,SUMPRODUCT(LARGE(B113:S113,{1,2,3,4,5,6,7,8,9,10})),T113)</f>
        <v>22</v>
      </c>
      <c r="Y113" s="2">
        <f t="shared" si="1"/>
        <v>1</v>
      </c>
    </row>
    <row r="114" spans="1:25" x14ac:dyDescent="0.25">
      <c r="A114" s="24" t="s">
        <v>176</v>
      </c>
      <c r="B114" s="24"/>
      <c r="H114" s="2">
        <v>20</v>
      </c>
      <c r="T114" s="25">
        <v>20</v>
      </c>
      <c r="X114" s="2">
        <f>IF(COUNT(B114:S114)&gt;10,SUMPRODUCT(LARGE(B114:S114,{1,2,3,4,5,6,7,8,9,10})),T114)</f>
        <v>20</v>
      </c>
      <c r="Y114" s="2">
        <f t="shared" si="1"/>
        <v>1</v>
      </c>
    </row>
    <row r="115" spans="1:25" x14ac:dyDescent="0.25">
      <c r="A115" s="24" t="s">
        <v>177</v>
      </c>
      <c r="B115" s="24"/>
      <c r="I115" s="2">
        <v>19</v>
      </c>
      <c r="T115" s="25">
        <v>19</v>
      </c>
      <c r="X115" s="2">
        <f>IF(COUNT(B115:S115)&gt;10,SUMPRODUCT(LARGE(B115:S115,{1,2,3,4,5,6,7,8,9,10})),T115)</f>
        <v>19</v>
      </c>
      <c r="Y115" s="2">
        <f t="shared" si="1"/>
        <v>1</v>
      </c>
    </row>
    <row r="116" spans="1:25" x14ac:dyDescent="0.25">
      <c r="A116" s="24" t="s">
        <v>117</v>
      </c>
      <c r="B116" s="24"/>
      <c r="I116" s="2">
        <v>18</v>
      </c>
      <c r="T116" s="25">
        <v>18</v>
      </c>
      <c r="X116" s="2">
        <f>IF(COUNT(B116:S116)&gt;10,SUMPRODUCT(LARGE(B116:S116,{1,2,3,4,5,6,7,8,9,10})),T116)</f>
        <v>18</v>
      </c>
      <c r="Y116" s="2">
        <f t="shared" si="1"/>
        <v>1</v>
      </c>
    </row>
    <row r="117" spans="1:25" x14ac:dyDescent="0.25">
      <c r="A117" s="24" t="s">
        <v>178</v>
      </c>
      <c r="B117" s="24"/>
      <c r="L117" s="2">
        <v>14</v>
      </c>
      <c r="T117" s="25">
        <v>14</v>
      </c>
      <c r="X117" s="2">
        <f>IF(COUNT(B117:S117)&gt;10,SUMPRODUCT(LARGE(B117:S117,{1,2,3,4,5,6,7,8,9,10})),T117)</f>
        <v>14</v>
      </c>
      <c r="Y117" s="2">
        <f t="shared" si="1"/>
        <v>1</v>
      </c>
    </row>
    <row r="118" spans="1:25" x14ac:dyDescent="0.25">
      <c r="A118" s="24" t="s">
        <v>179</v>
      </c>
      <c r="B118" s="24"/>
      <c r="S118" s="2">
        <v>14</v>
      </c>
      <c r="T118" s="25">
        <v>14</v>
      </c>
      <c r="X118" s="2">
        <f>IF(COUNT(B118:S118)&gt;10,SUMPRODUCT(LARGE(B118:S118,{1,2,3,4,5,6,7,8,9,10})),T118)</f>
        <v>14</v>
      </c>
      <c r="Y118" s="2">
        <f t="shared" si="1"/>
        <v>1</v>
      </c>
    </row>
    <row r="119" spans="1:25" x14ac:dyDescent="0.25">
      <c r="A119" s="24" t="s">
        <v>180</v>
      </c>
      <c r="B119" s="24"/>
      <c r="L119" s="2">
        <v>12</v>
      </c>
      <c r="T119" s="25">
        <v>12</v>
      </c>
      <c r="X119" s="2">
        <f>IF(COUNT(B119:S119)&gt;10,SUMPRODUCT(LARGE(B119:S119,{1,2,3,4,5,6,7,8,9,10})),T119)</f>
        <v>12</v>
      </c>
      <c r="Y119" s="2">
        <f t="shared" si="1"/>
        <v>1</v>
      </c>
    </row>
    <row r="120" spans="1:25" x14ac:dyDescent="0.25">
      <c r="A120" s="24" t="s">
        <v>181</v>
      </c>
      <c r="B120" s="24"/>
      <c r="E120" s="2">
        <v>12</v>
      </c>
      <c r="T120" s="25">
        <v>12</v>
      </c>
      <c r="X120" s="2">
        <f>IF(COUNT(B120:S120)&gt;10,SUMPRODUCT(LARGE(B120:S120,{1,2,3,4,5,6,7,8,9,10})),T120)</f>
        <v>12</v>
      </c>
      <c r="Y120" s="2">
        <f t="shared" si="1"/>
        <v>1</v>
      </c>
    </row>
    <row r="121" spans="1:25" x14ac:dyDescent="0.25">
      <c r="A121" s="24" t="s">
        <v>74</v>
      </c>
      <c r="B121" s="24"/>
      <c r="L121" s="2">
        <v>10</v>
      </c>
      <c r="T121" s="25">
        <v>10</v>
      </c>
      <c r="X121" s="2">
        <f>IF(COUNT(B121:S121)&gt;10,SUMPRODUCT(LARGE(B121:S121,{1,2,3,4,5,6,7,8,9,10})),T121)</f>
        <v>10</v>
      </c>
      <c r="Y121" s="2">
        <f t="shared" si="1"/>
        <v>1</v>
      </c>
    </row>
    <row r="122" spans="1:25" x14ac:dyDescent="0.25">
      <c r="A122" s="26" t="s">
        <v>182</v>
      </c>
      <c r="B122" s="26">
        <v>10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8">
        <v>10</v>
      </c>
      <c r="X122" s="2">
        <f>IF(COUNT(B122:S122)&gt;10,SUMPRODUCT(LARGE(B122:S122,{1,2,3,4,5,6,7,8,9,10})),T122)</f>
        <v>10</v>
      </c>
      <c r="Y122" s="2">
        <f t="shared" si="1"/>
        <v>1</v>
      </c>
    </row>
    <row r="123" spans="1:25" x14ac:dyDescent="0.25">
      <c r="X123" s="2">
        <f>IF(COUNT(B123:S123)&gt;10,SUMPRODUCT(LARGE(B123:S123,{1,2,3,4,5,6,7,8,9,10})),T123)</f>
        <v>0</v>
      </c>
      <c r="Y123" s="2">
        <f t="shared" si="1"/>
        <v>0</v>
      </c>
    </row>
    <row r="124" spans="1:25" x14ac:dyDescent="0.25">
      <c r="X124" s="2">
        <f>IF(COUNT(B124:S124)&gt;10,SUMPRODUCT(LARGE(B124:S124,{1,2,3,4,5,6,7,8,9,10})),T124)</f>
        <v>0</v>
      </c>
      <c r="Y124" s="2">
        <f t="shared" si="1"/>
        <v>0</v>
      </c>
    </row>
    <row r="125" spans="1:25" x14ac:dyDescent="0.25">
      <c r="X125" s="2">
        <f>IF(COUNT(B125:S125)&gt;10,SUMPRODUCT(LARGE(B125:S125,{1,2,3,4,5,6,7,8,9,10})),T125)</f>
        <v>0</v>
      </c>
      <c r="Y125" s="2">
        <f t="shared" ref="Y125:Y127" si="2">IF(COUNT(B125:S125)&gt;10,10,COUNT(B125:S125))</f>
        <v>0</v>
      </c>
    </row>
    <row r="126" spans="1:25" x14ac:dyDescent="0.25">
      <c r="X126" s="2">
        <f>IF(COUNT(B126:S126)&gt;10,SUMPRODUCT(LARGE(B126:S126,{1,2,3,4,5,6,7,8,9,10})),T126)</f>
        <v>0</v>
      </c>
      <c r="Y126" s="2">
        <f t="shared" si="2"/>
        <v>0</v>
      </c>
    </row>
    <row r="127" spans="1:25" x14ac:dyDescent="0.25">
      <c r="X127" s="2">
        <f>IF(COUNT(B127:S127)&gt;10,SUMPRODUCT(LARGE(B127:S127,{1,2,3,4,5,6,7,8,9,10})),T127)</f>
        <v>0</v>
      </c>
      <c r="Y127" s="2">
        <f t="shared" si="2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G66"/>
  <sheetViews>
    <sheetView workbookViewId="0">
      <pane ySplit="1" topLeftCell="A2" activePane="bottomLeft" state="frozenSplit"/>
      <selection pane="bottomLeft" activeCell="A12" sqref="A12"/>
    </sheetView>
  </sheetViews>
  <sheetFormatPr defaultRowHeight="15" x14ac:dyDescent="0.25"/>
  <cols>
    <col min="1" max="1" width="21.85546875" style="2" bestFit="1" customWidth="1"/>
    <col min="2" max="2" width="15.7109375" style="2" bestFit="1" customWidth="1"/>
    <col min="3" max="3" width="14.5703125" style="2" bestFit="1" customWidth="1"/>
    <col min="4" max="4" width="9.140625" style="2"/>
    <col min="5" max="5" width="20.42578125" style="2" bestFit="1" customWidth="1"/>
    <col min="6" max="6" width="15.7109375" style="2" bestFit="1" customWidth="1"/>
    <col min="7" max="7" width="14.5703125" style="2" bestFit="1" customWidth="1"/>
    <col min="8" max="16384" width="9.140625" style="2"/>
  </cols>
  <sheetData>
    <row r="1" spans="1:7" x14ac:dyDescent="0.25">
      <c r="A1" s="17" t="s">
        <v>4</v>
      </c>
      <c r="B1" s="17" t="s">
        <v>20</v>
      </c>
      <c r="C1" s="17" t="s">
        <v>21</v>
      </c>
      <c r="D1" s="17"/>
      <c r="E1" s="17" t="s">
        <v>4</v>
      </c>
      <c r="F1" s="17" t="s">
        <v>20</v>
      </c>
      <c r="G1" s="17" t="s">
        <v>21</v>
      </c>
    </row>
    <row r="2" spans="1:7" x14ac:dyDescent="0.25">
      <c r="A2" s="2" t="s">
        <v>65</v>
      </c>
      <c r="B2" s="2">
        <v>275</v>
      </c>
      <c r="C2" s="2">
        <v>10</v>
      </c>
      <c r="E2" s="2" t="s">
        <v>24</v>
      </c>
      <c r="F2" s="2">
        <v>268</v>
      </c>
      <c r="G2" s="2">
        <v>9</v>
      </c>
    </row>
    <row r="3" spans="1:7" x14ac:dyDescent="0.25">
      <c r="A3" s="2" t="s">
        <v>66</v>
      </c>
      <c r="B3" s="2">
        <v>266</v>
      </c>
      <c r="C3" s="2">
        <v>10</v>
      </c>
      <c r="E3" s="2" t="s">
        <v>25</v>
      </c>
      <c r="F3" s="2">
        <v>261</v>
      </c>
      <c r="G3" s="2">
        <v>9</v>
      </c>
    </row>
    <row r="4" spans="1:7" x14ac:dyDescent="0.25">
      <c r="A4" s="2" t="s">
        <v>67</v>
      </c>
      <c r="B4" s="2">
        <v>258</v>
      </c>
      <c r="C4" s="2">
        <v>10</v>
      </c>
      <c r="E4" s="2" t="s">
        <v>26</v>
      </c>
      <c r="F4" s="2">
        <v>260</v>
      </c>
      <c r="G4" s="2">
        <v>10</v>
      </c>
    </row>
    <row r="5" spans="1:7" x14ac:dyDescent="0.25">
      <c r="A5" s="2" t="s">
        <v>69</v>
      </c>
      <c r="B5" s="2">
        <v>237</v>
      </c>
      <c r="C5" s="2">
        <v>9</v>
      </c>
      <c r="E5" s="2" t="s">
        <v>27</v>
      </c>
      <c r="F5" s="2">
        <v>255</v>
      </c>
      <c r="G5" s="2">
        <v>10</v>
      </c>
    </row>
    <row r="6" spans="1:7" x14ac:dyDescent="0.25">
      <c r="A6" s="2" t="s">
        <v>68</v>
      </c>
      <c r="B6" s="2">
        <v>210</v>
      </c>
      <c r="C6" s="2">
        <v>10</v>
      </c>
      <c r="E6" s="2" t="s">
        <v>22</v>
      </c>
      <c r="F6" s="2">
        <v>243</v>
      </c>
      <c r="G6" s="2">
        <v>10</v>
      </c>
    </row>
    <row r="7" spans="1:7" x14ac:dyDescent="0.25">
      <c r="A7" s="2" t="s">
        <v>70</v>
      </c>
      <c r="B7" s="2">
        <v>210</v>
      </c>
      <c r="C7" s="2">
        <v>7</v>
      </c>
      <c r="E7" s="2" t="s">
        <v>29</v>
      </c>
      <c r="F7" s="2">
        <v>228</v>
      </c>
      <c r="G7" s="2">
        <v>9</v>
      </c>
    </row>
    <row r="8" spans="1:7" x14ac:dyDescent="0.25">
      <c r="A8" s="2" t="s">
        <v>71</v>
      </c>
      <c r="B8" s="2">
        <v>199</v>
      </c>
      <c r="C8" s="2">
        <v>7</v>
      </c>
      <c r="E8" s="2" t="s">
        <v>23</v>
      </c>
      <c r="F8" s="2">
        <v>227</v>
      </c>
      <c r="G8" s="2">
        <v>10</v>
      </c>
    </row>
    <row r="9" spans="1:7" x14ac:dyDescent="0.25">
      <c r="A9" s="2" t="s">
        <v>73</v>
      </c>
      <c r="B9" s="2">
        <v>160</v>
      </c>
      <c r="C9" s="2">
        <v>7</v>
      </c>
      <c r="E9" s="2" t="s">
        <v>28</v>
      </c>
      <c r="F9" s="2">
        <v>212</v>
      </c>
      <c r="G9" s="2">
        <v>9</v>
      </c>
    </row>
    <row r="10" spans="1:7" x14ac:dyDescent="0.25">
      <c r="A10" s="2" t="s">
        <v>77</v>
      </c>
      <c r="B10" s="2">
        <v>144</v>
      </c>
      <c r="C10" s="2">
        <v>6</v>
      </c>
      <c r="E10" s="2" t="s">
        <v>32</v>
      </c>
      <c r="F10" s="2">
        <v>185</v>
      </c>
      <c r="G10" s="2">
        <v>8</v>
      </c>
    </row>
    <row r="11" spans="1:7" x14ac:dyDescent="0.25">
      <c r="A11" s="2" t="s">
        <v>74</v>
      </c>
      <c r="B11" s="2">
        <v>144</v>
      </c>
      <c r="C11" s="2">
        <v>9</v>
      </c>
      <c r="E11" s="2" t="s">
        <v>33</v>
      </c>
      <c r="F11" s="2">
        <v>150</v>
      </c>
      <c r="G11" s="2">
        <v>5</v>
      </c>
    </row>
    <row r="12" spans="1:7" x14ac:dyDescent="0.25">
      <c r="A12" s="2" t="s">
        <v>76</v>
      </c>
      <c r="B12" s="2">
        <v>142</v>
      </c>
      <c r="C12" s="2">
        <v>7</v>
      </c>
      <c r="E12" s="2" t="s">
        <v>34</v>
      </c>
      <c r="F12" s="2">
        <v>147</v>
      </c>
      <c r="G12" s="2">
        <v>7</v>
      </c>
    </row>
    <row r="13" spans="1:7" x14ac:dyDescent="0.25">
      <c r="A13" s="2" t="s">
        <v>72</v>
      </c>
      <c r="B13" s="2">
        <v>138</v>
      </c>
      <c r="C13" s="2">
        <v>10</v>
      </c>
      <c r="E13" s="2" t="s">
        <v>37</v>
      </c>
      <c r="F13" s="2">
        <v>143</v>
      </c>
      <c r="G13" s="2">
        <v>7</v>
      </c>
    </row>
    <row r="14" spans="1:7" x14ac:dyDescent="0.25">
      <c r="A14" s="2" t="s">
        <v>75</v>
      </c>
      <c r="B14" s="2">
        <v>128</v>
      </c>
      <c r="C14" s="2">
        <v>5</v>
      </c>
      <c r="E14" s="2" t="s">
        <v>35</v>
      </c>
      <c r="F14" s="2">
        <v>138</v>
      </c>
      <c r="G14" s="2">
        <v>9</v>
      </c>
    </row>
    <row r="15" spans="1:7" x14ac:dyDescent="0.25">
      <c r="A15" s="2" t="s">
        <v>78</v>
      </c>
      <c r="B15" s="2">
        <v>120</v>
      </c>
      <c r="C15" s="2">
        <v>6</v>
      </c>
      <c r="E15" s="2" t="s">
        <v>31</v>
      </c>
      <c r="F15" s="2">
        <v>136</v>
      </c>
      <c r="G15" s="2">
        <v>5</v>
      </c>
    </row>
    <row r="16" spans="1:7" x14ac:dyDescent="0.25">
      <c r="A16" s="2" t="s">
        <v>79</v>
      </c>
      <c r="B16" s="2">
        <v>118</v>
      </c>
      <c r="C16" s="2">
        <v>4</v>
      </c>
      <c r="E16" s="2" t="s">
        <v>30</v>
      </c>
      <c r="F16" s="2">
        <v>135</v>
      </c>
      <c r="G16" s="2">
        <v>5</v>
      </c>
    </row>
    <row r="17" spans="1:7" x14ac:dyDescent="0.25">
      <c r="A17" s="2" t="s">
        <v>81</v>
      </c>
      <c r="B17" s="2">
        <v>112</v>
      </c>
      <c r="C17" s="2">
        <v>6</v>
      </c>
      <c r="E17" s="2" t="s">
        <v>38</v>
      </c>
      <c r="F17" s="2">
        <v>122</v>
      </c>
      <c r="G17" s="2">
        <v>7</v>
      </c>
    </row>
    <row r="18" spans="1:7" x14ac:dyDescent="0.25">
      <c r="A18" s="2" t="s">
        <v>89</v>
      </c>
      <c r="B18" s="2">
        <v>99</v>
      </c>
      <c r="C18" s="2">
        <v>4</v>
      </c>
      <c r="E18" s="2" t="s">
        <v>36</v>
      </c>
      <c r="F18" s="2">
        <v>122</v>
      </c>
      <c r="G18" s="2">
        <v>6</v>
      </c>
    </row>
    <row r="19" spans="1:7" x14ac:dyDescent="0.25">
      <c r="A19" s="2" t="s">
        <v>82</v>
      </c>
      <c r="B19" s="2">
        <v>98</v>
      </c>
      <c r="C19" s="2">
        <v>5</v>
      </c>
      <c r="E19" s="2" t="s">
        <v>40</v>
      </c>
      <c r="F19" s="2">
        <v>113</v>
      </c>
      <c r="G19" s="2">
        <v>6</v>
      </c>
    </row>
    <row r="20" spans="1:7" x14ac:dyDescent="0.25">
      <c r="A20" s="2" t="s">
        <v>80</v>
      </c>
      <c r="B20" s="2">
        <v>93</v>
      </c>
      <c r="C20" s="2">
        <v>5</v>
      </c>
      <c r="E20" s="2" t="s">
        <v>41</v>
      </c>
      <c r="F20" s="2">
        <v>106</v>
      </c>
      <c r="G20" s="2">
        <v>5</v>
      </c>
    </row>
    <row r="21" spans="1:7" x14ac:dyDescent="0.25">
      <c r="A21" s="2" t="s">
        <v>85</v>
      </c>
      <c r="B21" s="2">
        <v>86</v>
      </c>
      <c r="C21" s="2">
        <v>3</v>
      </c>
      <c r="E21" s="2" t="s">
        <v>42</v>
      </c>
      <c r="F21" s="2">
        <v>104</v>
      </c>
      <c r="G21" s="2">
        <v>4</v>
      </c>
    </row>
    <row r="22" spans="1:7" x14ac:dyDescent="0.25">
      <c r="A22" s="2" t="s">
        <v>87</v>
      </c>
      <c r="B22" s="2">
        <v>85</v>
      </c>
      <c r="C22" s="2">
        <v>3</v>
      </c>
      <c r="E22" s="2" t="s">
        <v>43</v>
      </c>
      <c r="F22" s="2">
        <v>99</v>
      </c>
      <c r="G22" s="2">
        <v>4</v>
      </c>
    </row>
    <row r="23" spans="1:7" x14ac:dyDescent="0.25">
      <c r="A23" s="2" t="s">
        <v>86</v>
      </c>
      <c r="B23" s="2">
        <v>85</v>
      </c>
      <c r="C23" s="2">
        <v>4</v>
      </c>
      <c r="E23" s="2" t="s">
        <v>44</v>
      </c>
      <c r="F23" s="2">
        <v>89</v>
      </c>
      <c r="G23" s="2">
        <v>4</v>
      </c>
    </row>
    <row r="24" spans="1:7" x14ac:dyDescent="0.25">
      <c r="A24" s="2" t="s">
        <v>95</v>
      </c>
      <c r="B24" s="2">
        <v>78</v>
      </c>
      <c r="C24" s="2">
        <v>4</v>
      </c>
      <c r="E24" s="2" t="s">
        <v>39</v>
      </c>
      <c r="F24" s="2">
        <v>87</v>
      </c>
      <c r="G24" s="2">
        <v>3</v>
      </c>
    </row>
    <row r="25" spans="1:7" x14ac:dyDescent="0.25">
      <c r="A25" s="2" t="s">
        <v>88</v>
      </c>
      <c r="B25" s="2">
        <v>77</v>
      </c>
      <c r="C25" s="2">
        <v>4</v>
      </c>
      <c r="E25" s="2" t="s">
        <v>49</v>
      </c>
      <c r="F25" s="2">
        <v>81</v>
      </c>
      <c r="G25" s="2">
        <v>4</v>
      </c>
    </row>
    <row r="26" spans="1:7" x14ac:dyDescent="0.25">
      <c r="A26" s="2" t="s">
        <v>90</v>
      </c>
      <c r="B26" s="2">
        <v>70</v>
      </c>
      <c r="C26" s="2">
        <v>4</v>
      </c>
      <c r="E26" s="2" t="s">
        <v>45</v>
      </c>
      <c r="F26" s="2">
        <v>79</v>
      </c>
      <c r="G26" s="2">
        <v>3</v>
      </c>
    </row>
    <row r="27" spans="1:7" x14ac:dyDescent="0.25">
      <c r="A27" s="2" t="s">
        <v>91</v>
      </c>
      <c r="B27" s="2">
        <v>67</v>
      </c>
      <c r="C27" s="2">
        <v>3</v>
      </c>
      <c r="E27" s="2" t="s">
        <v>46</v>
      </c>
      <c r="F27" s="2">
        <v>78</v>
      </c>
      <c r="G27" s="2">
        <v>4</v>
      </c>
    </row>
    <row r="28" spans="1:7" x14ac:dyDescent="0.25">
      <c r="A28" s="2" t="s">
        <v>92</v>
      </c>
      <c r="B28" s="2">
        <v>63</v>
      </c>
      <c r="C28" s="2">
        <v>3</v>
      </c>
      <c r="E28" s="2" t="s">
        <v>47</v>
      </c>
      <c r="F28" s="2">
        <v>74</v>
      </c>
      <c r="G28" s="2">
        <v>5</v>
      </c>
    </row>
    <row r="29" spans="1:7" x14ac:dyDescent="0.25">
      <c r="A29" s="2" t="s">
        <v>94</v>
      </c>
      <c r="B29" s="2">
        <v>62</v>
      </c>
      <c r="C29" s="2">
        <v>3</v>
      </c>
      <c r="E29" s="2" t="s">
        <v>48</v>
      </c>
      <c r="F29" s="2">
        <v>61</v>
      </c>
      <c r="G29" s="2">
        <v>3</v>
      </c>
    </row>
    <row r="30" spans="1:7" x14ac:dyDescent="0.25">
      <c r="A30" s="2" t="s">
        <v>93</v>
      </c>
      <c r="B30" s="2">
        <v>62</v>
      </c>
      <c r="C30" s="2">
        <v>3</v>
      </c>
      <c r="E30" s="2" t="s">
        <v>51</v>
      </c>
      <c r="F30" s="2">
        <v>53</v>
      </c>
      <c r="G30" s="2">
        <v>2</v>
      </c>
    </row>
    <row r="31" spans="1:7" x14ac:dyDescent="0.25">
      <c r="A31" s="2" t="s">
        <v>84</v>
      </c>
      <c r="B31" s="2">
        <v>59</v>
      </c>
      <c r="C31" s="2">
        <v>2</v>
      </c>
      <c r="E31" s="2" t="s">
        <v>52</v>
      </c>
      <c r="F31" s="2">
        <v>52</v>
      </c>
      <c r="G31" s="2">
        <v>2</v>
      </c>
    </row>
    <row r="32" spans="1:7" x14ac:dyDescent="0.25">
      <c r="A32" s="2" t="s">
        <v>83</v>
      </c>
      <c r="B32" s="2">
        <v>58</v>
      </c>
      <c r="C32" s="2">
        <v>2</v>
      </c>
      <c r="E32" s="2" t="s">
        <v>53</v>
      </c>
      <c r="F32" s="2">
        <v>46</v>
      </c>
      <c r="G32" s="2">
        <v>3</v>
      </c>
    </row>
    <row r="33" spans="1:7" x14ac:dyDescent="0.25">
      <c r="A33" s="2" t="s">
        <v>96</v>
      </c>
      <c r="B33" s="2">
        <v>54</v>
      </c>
      <c r="C33" s="2">
        <v>3</v>
      </c>
      <c r="E33" s="2" t="s">
        <v>54</v>
      </c>
      <c r="F33" s="2">
        <v>36</v>
      </c>
      <c r="G33" s="2">
        <v>2</v>
      </c>
    </row>
    <row r="34" spans="1:7" x14ac:dyDescent="0.25">
      <c r="A34" s="2" t="s">
        <v>98</v>
      </c>
      <c r="B34" s="2">
        <v>53</v>
      </c>
      <c r="C34" s="2">
        <v>5</v>
      </c>
      <c r="E34" s="2" t="s">
        <v>50</v>
      </c>
      <c r="F34" s="2">
        <v>28</v>
      </c>
      <c r="G34" s="2">
        <v>1</v>
      </c>
    </row>
    <row r="35" spans="1:7" x14ac:dyDescent="0.25">
      <c r="A35" s="2" t="s">
        <v>97</v>
      </c>
      <c r="B35" s="2">
        <v>53</v>
      </c>
      <c r="C35" s="2">
        <v>2</v>
      </c>
      <c r="E35" s="2" t="s">
        <v>55</v>
      </c>
      <c r="F35" s="2">
        <v>28</v>
      </c>
      <c r="G35" s="2">
        <v>2</v>
      </c>
    </row>
    <row r="36" spans="1:7" x14ac:dyDescent="0.25">
      <c r="A36" s="2" t="s">
        <v>99</v>
      </c>
      <c r="B36" s="2">
        <v>50</v>
      </c>
      <c r="C36" s="2">
        <v>2</v>
      </c>
      <c r="E36" s="2" t="s">
        <v>56</v>
      </c>
      <c r="F36" s="2">
        <v>27</v>
      </c>
      <c r="G36" s="2">
        <v>1</v>
      </c>
    </row>
    <row r="37" spans="1:7" x14ac:dyDescent="0.25">
      <c r="A37" s="2" t="s">
        <v>100</v>
      </c>
      <c r="B37" s="2">
        <v>38</v>
      </c>
      <c r="C37" s="2">
        <v>3</v>
      </c>
      <c r="E37" s="2" t="s">
        <v>57</v>
      </c>
      <c r="F37" s="2">
        <v>25</v>
      </c>
      <c r="G37" s="2">
        <v>2</v>
      </c>
    </row>
    <row r="38" spans="1:7" x14ac:dyDescent="0.25">
      <c r="A38" s="2" t="s">
        <v>102</v>
      </c>
      <c r="B38" s="2">
        <v>35</v>
      </c>
      <c r="C38" s="2">
        <v>3</v>
      </c>
      <c r="E38" s="2" t="s">
        <v>58</v>
      </c>
      <c r="F38" s="2">
        <v>22</v>
      </c>
      <c r="G38" s="2">
        <v>1</v>
      </c>
    </row>
    <row r="39" spans="1:7" x14ac:dyDescent="0.25">
      <c r="A39" s="2" t="s">
        <v>101</v>
      </c>
      <c r="B39" s="2">
        <v>35</v>
      </c>
      <c r="C39" s="2">
        <v>2</v>
      </c>
      <c r="E39" s="2" t="s">
        <v>131</v>
      </c>
      <c r="F39" s="2">
        <v>22</v>
      </c>
      <c r="G39" s="2">
        <v>1</v>
      </c>
    </row>
    <row r="40" spans="1:7" x14ac:dyDescent="0.25">
      <c r="A40" s="2" t="s">
        <v>103</v>
      </c>
      <c r="B40" s="2">
        <v>31</v>
      </c>
      <c r="C40" s="2">
        <v>2</v>
      </c>
      <c r="E40" s="2" t="s">
        <v>59</v>
      </c>
      <c r="F40" s="2">
        <v>19</v>
      </c>
      <c r="G40" s="2">
        <v>1</v>
      </c>
    </row>
    <row r="41" spans="1:7" x14ac:dyDescent="0.25">
      <c r="A41" s="2" t="s">
        <v>105</v>
      </c>
      <c r="B41" s="2">
        <v>30</v>
      </c>
      <c r="C41" s="2">
        <v>1</v>
      </c>
      <c r="E41" s="2" t="s">
        <v>60</v>
      </c>
      <c r="F41" s="2">
        <v>19</v>
      </c>
      <c r="G41" s="2">
        <v>1</v>
      </c>
    </row>
    <row r="42" spans="1:7" x14ac:dyDescent="0.25">
      <c r="A42" s="2" t="s">
        <v>104</v>
      </c>
      <c r="B42" s="2">
        <v>30</v>
      </c>
      <c r="C42" s="2">
        <v>1</v>
      </c>
      <c r="E42" s="2" t="s">
        <v>61</v>
      </c>
      <c r="F42" s="2">
        <v>19</v>
      </c>
      <c r="G42" s="2">
        <v>1</v>
      </c>
    </row>
    <row r="43" spans="1:7" x14ac:dyDescent="0.25">
      <c r="A43" s="2" t="s">
        <v>106</v>
      </c>
      <c r="B43" s="2">
        <v>28</v>
      </c>
      <c r="C43" s="2">
        <v>1</v>
      </c>
      <c r="E43" s="2" t="s">
        <v>62</v>
      </c>
      <c r="F43" s="2">
        <v>17</v>
      </c>
      <c r="G43" s="2">
        <v>1</v>
      </c>
    </row>
    <row r="44" spans="1:7" x14ac:dyDescent="0.25">
      <c r="A44" s="2" t="s">
        <v>107</v>
      </c>
      <c r="B44" s="2">
        <v>27</v>
      </c>
      <c r="C44" s="2">
        <v>2</v>
      </c>
      <c r="E44" s="2" t="s">
        <v>63</v>
      </c>
      <c r="F44" s="2">
        <v>14</v>
      </c>
      <c r="G44" s="2">
        <v>1</v>
      </c>
    </row>
    <row r="45" spans="1:7" x14ac:dyDescent="0.25">
      <c r="A45" s="2" t="s">
        <v>109</v>
      </c>
      <c r="B45" s="2">
        <v>26</v>
      </c>
      <c r="C45" s="2">
        <v>1</v>
      </c>
    </row>
    <row r="46" spans="1:7" x14ac:dyDescent="0.25">
      <c r="A46" s="2" t="s">
        <v>108</v>
      </c>
      <c r="B46" s="2">
        <v>26</v>
      </c>
      <c r="C46" s="2">
        <v>1</v>
      </c>
    </row>
    <row r="47" spans="1:7" x14ac:dyDescent="0.25">
      <c r="A47" s="2" t="s">
        <v>110</v>
      </c>
      <c r="B47" s="2">
        <v>26</v>
      </c>
      <c r="C47" s="2">
        <v>1</v>
      </c>
    </row>
    <row r="48" spans="1:7" x14ac:dyDescent="0.25">
      <c r="A48" s="2" t="s">
        <v>111</v>
      </c>
      <c r="B48" s="2">
        <v>25</v>
      </c>
      <c r="C48" s="2">
        <v>2</v>
      </c>
    </row>
    <row r="49" spans="1:3" x14ac:dyDescent="0.25">
      <c r="A49" s="2" t="s">
        <v>112</v>
      </c>
      <c r="B49" s="2">
        <v>24</v>
      </c>
      <c r="C49" s="2">
        <v>1</v>
      </c>
    </row>
    <row r="50" spans="1:3" x14ac:dyDescent="0.25">
      <c r="A50" s="2" t="s">
        <v>113</v>
      </c>
      <c r="B50" s="2">
        <v>24</v>
      </c>
      <c r="C50" s="2">
        <v>1</v>
      </c>
    </row>
    <row r="51" spans="1:3" x14ac:dyDescent="0.25">
      <c r="A51" s="2" t="s">
        <v>115</v>
      </c>
      <c r="B51" s="2">
        <v>21</v>
      </c>
      <c r="C51" s="2">
        <v>1</v>
      </c>
    </row>
    <row r="52" spans="1:3" x14ac:dyDescent="0.25">
      <c r="A52" s="2" t="s">
        <v>114</v>
      </c>
      <c r="B52" s="2">
        <v>21</v>
      </c>
      <c r="C52" s="2">
        <v>2</v>
      </c>
    </row>
    <row r="53" spans="1:3" x14ac:dyDescent="0.25">
      <c r="A53" s="2" t="s">
        <v>118</v>
      </c>
      <c r="B53" s="2">
        <v>19</v>
      </c>
      <c r="C53" s="2">
        <v>1</v>
      </c>
    </row>
    <row r="54" spans="1:3" x14ac:dyDescent="0.25">
      <c r="A54" s="2" t="s">
        <v>116</v>
      </c>
      <c r="B54" s="2">
        <v>19</v>
      </c>
      <c r="C54" s="2">
        <v>1</v>
      </c>
    </row>
    <row r="55" spans="1:3" x14ac:dyDescent="0.25">
      <c r="A55" s="2" t="s">
        <v>117</v>
      </c>
      <c r="B55" s="2">
        <v>19</v>
      </c>
      <c r="C55" s="2">
        <v>1</v>
      </c>
    </row>
    <row r="56" spans="1:3" x14ac:dyDescent="0.25">
      <c r="A56" s="2" t="s">
        <v>119</v>
      </c>
      <c r="B56" s="2">
        <v>18</v>
      </c>
      <c r="C56" s="2">
        <v>1</v>
      </c>
    </row>
    <row r="57" spans="1:3" x14ac:dyDescent="0.25">
      <c r="A57" s="2" t="s">
        <v>120</v>
      </c>
      <c r="B57" s="2">
        <v>17</v>
      </c>
      <c r="C57" s="2">
        <v>1</v>
      </c>
    </row>
    <row r="58" spans="1:3" x14ac:dyDescent="0.25">
      <c r="A58" s="2" t="s">
        <v>121</v>
      </c>
      <c r="B58" s="2">
        <v>17</v>
      </c>
      <c r="C58" s="2">
        <v>1</v>
      </c>
    </row>
    <row r="59" spans="1:3" x14ac:dyDescent="0.25">
      <c r="A59" s="2" t="s">
        <v>123</v>
      </c>
      <c r="B59" s="2">
        <v>15</v>
      </c>
      <c r="C59" s="2">
        <v>1</v>
      </c>
    </row>
    <row r="60" spans="1:3" x14ac:dyDescent="0.25">
      <c r="A60" s="2" t="s">
        <v>122</v>
      </c>
      <c r="B60" s="2">
        <v>15</v>
      </c>
      <c r="C60" s="2">
        <v>1</v>
      </c>
    </row>
    <row r="61" spans="1:3" x14ac:dyDescent="0.25">
      <c r="A61" s="2" t="s">
        <v>124</v>
      </c>
      <c r="B61" s="2">
        <v>12</v>
      </c>
      <c r="C61" s="2">
        <v>1</v>
      </c>
    </row>
    <row r="62" spans="1:3" x14ac:dyDescent="0.25">
      <c r="A62" s="2" t="s">
        <v>125</v>
      </c>
      <c r="B62" s="2">
        <v>11</v>
      </c>
      <c r="C62" s="2">
        <v>1</v>
      </c>
    </row>
    <row r="63" spans="1:3" x14ac:dyDescent="0.25">
      <c r="A63" s="2" t="s">
        <v>126</v>
      </c>
      <c r="B63" s="2">
        <v>11</v>
      </c>
      <c r="C63" s="2">
        <v>1</v>
      </c>
    </row>
    <row r="64" spans="1:3" x14ac:dyDescent="0.25">
      <c r="A64" s="2" t="s">
        <v>127</v>
      </c>
      <c r="B64" s="2">
        <v>9</v>
      </c>
      <c r="C64" s="2">
        <v>1</v>
      </c>
    </row>
    <row r="65" spans="1:3" x14ac:dyDescent="0.25">
      <c r="A65" s="2" t="s">
        <v>128</v>
      </c>
      <c r="B65" s="2">
        <v>8</v>
      </c>
      <c r="C65" s="2">
        <v>1</v>
      </c>
    </row>
    <row r="66" spans="1:3" x14ac:dyDescent="0.25">
      <c r="A66" s="2" t="s">
        <v>129</v>
      </c>
      <c r="B66" s="2">
        <v>7</v>
      </c>
      <c r="C66" s="2">
        <v>1</v>
      </c>
    </row>
  </sheetData>
  <autoFilter ref="A1:G1" xr:uid="{00000000-0009-0000-0000-000004000000}"/>
  <sortState xmlns:xlrd2="http://schemas.microsoft.com/office/spreadsheetml/2017/richdata2" ref="E2:G68">
    <sortCondition descending="1" ref="F1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U119"/>
  <sheetViews>
    <sheetView workbookViewId="0">
      <selection activeCell="C19" sqref="C19"/>
    </sheetView>
  </sheetViews>
  <sheetFormatPr defaultRowHeight="15" x14ac:dyDescent="0.25"/>
  <cols>
    <col min="1" max="1" width="21.85546875" style="2" customWidth="1"/>
    <col min="2" max="2" width="12.28515625" style="2" customWidth="1"/>
    <col min="3" max="15" width="12.28515625" style="2" bestFit="1" customWidth="1"/>
    <col min="16" max="16" width="12.28515625" style="2" customWidth="1"/>
    <col min="17" max="18" width="11.140625" style="2" customWidth="1"/>
    <col min="19" max="19" width="9.140625" style="2"/>
    <col min="20" max="20" width="15.5703125" style="2" hidden="1" customWidth="1"/>
    <col min="21" max="21" width="9.140625" style="2" hidden="1" customWidth="1"/>
    <col min="22" max="256" width="9.140625" style="2"/>
    <col min="257" max="257" width="20.42578125" style="2" customWidth="1"/>
    <col min="258" max="258" width="12.28515625" style="2" customWidth="1"/>
    <col min="259" max="271" width="12.28515625" style="2" bestFit="1" customWidth="1"/>
    <col min="272" max="272" width="12.28515625" style="2" customWidth="1"/>
    <col min="273" max="274" width="11.140625" style="2" customWidth="1"/>
    <col min="275" max="275" width="9.140625" style="2"/>
    <col min="276" max="276" width="15.5703125" style="2" bestFit="1" customWidth="1"/>
    <col min="277" max="277" width="9.140625" style="2" customWidth="1"/>
    <col min="278" max="512" width="9.140625" style="2"/>
    <col min="513" max="513" width="20.42578125" style="2" customWidth="1"/>
    <col min="514" max="514" width="12.28515625" style="2" customWidth="1"/>
    <col min="515" max="527" width="12.28515625" style="2" bestFit="1" customWidth="1"/>
    <col min="528" max="528" width="12.28515625" style="2" customWidth="1"/>
    <col min="529" max="530" width="11.140625" style="2" customWidth="1"/>
    <col min="531" max="531" width="9.140625" style="2"/>
    <col min="532" max="532" width="15.5703125" style="2" bestFit="1" customWidth="1"/>
    <col min="533" max="533" width="9.140625" style="2" customWidth="1"/>
    <col min="534" max="768" width="9.140625" style="2"/>
    <col min="769" max="769" width="20.42578125" style="2" customWidth="1"/>
    <col min="770" max="770" width="12.28515625" style="2" customWidth="1"/>
    <col min="771" max="783" width="12.28515625" style="2" bestFit="1" customWidth="1"/>
    <col min="784" max="784" width="12.28515625" style="2" customWidth="1"/>
    <col min="785" max="786" width="11.140625" style="2" customWidth="1"/>
    <col min="787" max="787" width="9.140625" style="2"/>
    <col min="788" max="788" width="15.5703125" style="2" bestFit="1" customWidth="1"/>
    <col min="789" max="789" width="9.140625" style="2" customWidth="1"/>
    <col min="790" max="1024" width="9.140625" style="2"/>
    <col min="1025" max="1025" width="20.42578125" style="2" customWidth="1"/>
    <col min="1026" max="1026" width="12.28515625" style="2" customWidth="1"/>
    <col min="1027" max="1039" width="12.28515625" style="2" bestFit="1" customWidth="1"/>
    <col min="1040" max="1040" width="12.28515625" style="2" customWidth="1"/>
    <col min="1041" max="1042" width="11.140625" style="2" customWidth="1"/>
    <col min="1043" max="1043" width="9.140625" style="2"/>
    <col min="1044" max="1044" width="15.5703125" style="2" bestFit="1" customWidth="1"/>
    <col min="1045" max="1045" width="9.140625" style="2" customWidth="1"/>
    <col min="1046" max="1280" width="9.140625" style="2"/>
    <col min="1281" max="1281" width="20.42578125" style="2" customWidth="1"/>
    <col min="1282" max="1282" width="12.28515625" style="2" customWidth="1"/>
    <col min="1283" max="1295" width="12.28515625" style="2" bestFit="1" customWidth="1"/>
    <col min="1296" max="1296" width="12.28515625" style="2" customWidth="1"/>
    <col min="1297" max="1298" width="11.140625" style="2" customWidth="1"/>
    <col min="1299" max="1299" width="9.140625" style="2"/>
    <col min="1300" max="1300" width="15.5703125" style="2" bestFit="1" customWidth="1"/>
    <col min="1301" max="1301" width="9.140625" style="2" customWidth="1"/>
    <col min="1302" max="1536" width="9.140625" style="2"/>
    <col min="1537" max="1537" width="20.42578125" style="2" customWidth="1"/>
    <col min="1538" max="1538" width="12.28515625" style="2" customWidth="1"/>
    <col min="1539" max="1551" width="12.28515625" style="2" bestFit="1" customWidth="1"/>
    <col min="1552" max="1552" width="12.28515625" style="2" customWidth="1"/>
    <col min="1553" max="1554" width="11.140625" style="2" customWidth="1"/>
    <col min="1555" max="1555" width="9.140625" style="2"/>
    <col min="1556" max="1556" width="15.5703125" style="2" bestFit="1" customWidth="1"/>
    <col min="1557" max="1557" width="9.140625" style="2" customWidth="1"/>
    <col min="1558" max="1792" width="9.140625" style="2"/>
    <col min="1793" max="1793" width="20.42578125" style="2" customWidth="1"/>
    <col min="1794" max="1794" width="12.28515625" style="2" customWidth="1"/>
    <col min="1795" max="1807" width="12.28515625" style="2" bestFit="1" customWidth="1"/>
    <col min="1808" max="1808" width="12.28515625" style="2" customWidth="1"/>
    <col min="1809" max="1810" width="11.140625" style="2" customWidth="1"/>
    <col min="1811" max="1811" width="9.140625" style="2"/>
    <col min="1812" max="1812" width="15.5703125" style="2" bestFit="1" customWidth="1"/>
    <col min="1813" max="1813" width="9.140625" style="2" customWidth="1"/>
    <col min="1814" max="2048" width="9.140625" style="2"/>
    <col min="2049" max="2049" width="20.42578125" style="2" customWidth="1"/>
    <col min="2050" max="2050" width="12.28515625" style="2" customWidth="1"/>
    <col min="2051" max="2063" width="12.28515625" style="2" bestFit="1" customWidth="1"/>
    <col min="2064" max="2064" width="12.28515625" style="2" customWidth="1"/>
    <col min="2065" max="2066" width="11.140625" style="2" customWidth="1"/>
    <col min="2067" max="2067" width="9.140625" style="2"/>
    <col min="2068" max="2068" width="15.5703125" style="2" bestFit="1" customWidth="1"/>
    <col min="2069" max="2069" width="9.140625" style="2" customWidth="1"/>
    <col min="2070" max="2304" width="9.140625" style="2"/>
    <col min="2305" max="2305" width="20.42578125" style="2" customWidth="1"/>
    <col min="2306" max="2306" width="12.28515625" style="2" customWidth="1"/>
    <col min="2307" max="2319" width="12.28515625" style="2" bestFit="1" customWidth="1"/>
    <col min="2320" max="2320" width="12.28515625" style="2" customWidth="1"/>
    <col min="2321" max="2322" width="11.140625" style="2" customWidth="1"/>
    <col min="2323" max="2323" width="9.140625" style="2"/>
    <col min="2324" max="2324" width="15.5703125" style="2" bestFit="1" customWidth="1"/>
    <col min="2325" max="2325" width="9.140625" style="2" customWidth="1"/>
    <col min="2326" max="2560" width="9.140625" style="2"/>
    <col min="2561" max="2561" width="20.42578125" style="2" customWidth="1"/>
    <col min="2562" max="2562" width="12.28515625" style="2" customWidth="1"/>
    <col min="2563" max="2575" width="12.28515625" style="2" bestFit="1" customWidth="1"/>
    <col min="2576" max="2576" width="12.28515625" style="2" customWidth="1"/>
    <col min="2577" max="2578" width="11.140625" style="2" customWidth="1"/>
    <col min="2579" max="2579" width="9.140625" style="2"/>
    <col min="2580" max="2580" width="15.5703125" style="2" bestFit="1" customWidth="1"/>
    <col min="2581" max="2581" width="9.140625" style="2" customWidth="1"/>
    <col min="2582" max="2816" width="9.140625" style="2"/>
    <col min="2817" max="2817" width="20.42578125" style="2" customWidth="1"/>
    <col min="2818" max="2818" width="12.28515625" style="2" customWidth="1"/>
    <col min="2819" max="2831" width="12.28515625" style="2" bestFit="1" customWidth="1"/>
    <col min="2832" max="2832" width="12.28515625" style="2" customWidth="1"/>
    <col min="2833" max="2834" width="11.140625" style="2" customWidth="1"/>
    <col min="2835" max="2835" width="9.140625" style="2"/>
    <col min="2836" max="2836" width="15.5703125" style="2" bestFit="1" customWidth="1"/>
    <col min="2837" max="2837" width="9.140625" style="2" customWidth="1"/>
    <col min="2838" max="3072" width="9.140625" style="2"/>
    <col min="3073" max="3073" width="20.42578125" style="2" customWidth="1"/>
    <col min="3074" max="3074" width="12.28515625" style="2" customWidth="1"/>
    <col min="3075" max="3087" width="12.28515625" style="2" bestFit="1" customWidth="1"/>
    <col min="3088" max="3088" width="12.28515625" style="2" customWidth="1"/>
    <col min="3089" max="3090" width="11.140625" style="2" customWidth="1"/>
    <col min="3091" max="3091" width="9.140625" style="2"/>
    <col min="3092" max="3092" width="15.5703125" style="2" bestFit="1" customWidth="1"/>
    <col min="3093" max="3093" width="9.140625" style="2" customWidth="1"/>
    <col min="3094" max="3328" width="9.140625" style="2"/>
    <col min="3329" max="3329" width="20.42578125" style="2" customWidth="1"/>
    <col min="3330" max="3330" width="12.28515625" style="2" customWidth="1"/>
    <col min="3331" max="3343" width="12.28515625" style="2" bestFit="1" customWidth="1"/>
    <col min="3344" max="3344" width="12.28515625" style="2" customWidth="1"/>
    <col min="3345" max="3346" width="11.140625" style="2" customWidth="1"/>
    <col min="3347" max="3347" width="9.140625" style="2"/>
    <col min="3348" max="3348" width="15.5703125" style="2" bestFit="1" customWidth="1"/>
    <col min="3349" max="3349" width="9.140625" style="2" customWidth="1"/>
    <col min="3350" max="3584" width="9.140625" style="2"/>
    <col min="3585" max="3585" width="20.42578125" style="2" customWidth="1"/>
    <col min="3586" max="3586" width="12.28515625" style="2" customWidth="1"/>
    <col min="3587" max="3599" width="12.28515625" style="2" bestFit="1" customWidth="1"/>
    <col min="3600" max="3600" width="12.28515625" style="2" customWidth="1"/>
    <col min="3601" max="3602" width="11.140625" style="2" customWidth="1"/>
    <col min="3603" max="3603" width="9.140625" style="2"/>
    <col min="3604" max="3604" width="15.5703125" style="2" bestFit="1" customWidth="1"/>
    <col min="3605" max="3605" width="9.140625" style="2" customWidth="1"/>
    <col min="3606" max="3840" width="9.140625" style="2"/>
    <col min="3841" max="3841" width="20.42578125" style="2" customWidth="1"/>
    <col min="3842" max="3842" width="12.28515625" style="2" customWidth="1"/>
    <col min="3843" max="3855" width="12.28515625" style="2" bestFit="1" customWidth="1"/>
    <col min="3856" max="3856" width="12.28515625" style="2" customWidth="1"/>
    <col min="3857" max="3858" width="11.140625" style="2" customWidth="1"/>
    <col min="3859" max="3859" width="9.140625" style="2"/>
    <col min="3860" max="3860" width="15.5703125" style="2" bestFit="1" customWidth="1"/>
    <col min="3861" max="3861" width="9.140625" style="2" customWidth="1"/>
    <col min="3862" max="4096" width="9.140625" style="2"/>
    <col min="4097" max="4097" width="20.42578125" style="2" customWidth="1"/>
    <col min="4098" max="4098" width="12.28515625" style="2" customWidth="1"/>
    <col min="4099" max="4111" width="12.28515625" style="2" bestFit="1" customWidth="1"/>
    <col min="4112" max="4112" width="12.28515625" style="2" customWidth="1"/>
    <col min="4113" max="4114" width="11.140625" style="2" customWidth="1"/>
    <col min="4115" max="4115" width="9.140625" style="2"/>
    <col min="4116" max="4116" width="15.5703125" style="2" bestFit="1" customWidth="1"/>
    <col min="4117" max="4117" width="9.140625" style="2" customWidth="1"/>
    <col min="4118" max="4352" width="9.140625" style="2"/>
    <col min="4353" max="4353" width="20.42578125" style="2" customWidth="1"/>
    <col min="4354" max="4354" width="12.28515625" style="2" customWidth="1"/>
    <col min="4355" max="4367" width="12.28515625" style="2" bestFit="1" customWidth="1"/>
    <col min="4368" max="4368" width="12.28515625" style="2" customWidth="1"/>
    <col min="4369" max="4370" width="11.140625" style="2" customWidth="1"/>
    <col min="4371" max="4371" width="9.140625" style="2"/>
    <col min="4372" max="4372" width="15.5703125" style="2" bestFit="1" customWidth="1"/>
    <col min="4373" max="4373" width="9.140625" style="2" customWidth="1"/>
    <col min="4374" max="4608" width="9.140625" style="2"/>
    <col min="4609" max="4609" width="20.42578125" style="2" customWidth="1"/>
    <col min="4610" max="4610" width="12.28515625" style="2" customWidth="1"/>
    <col min="4611" max="4623" width="12.28515625" style="2" bestFit="1" customWidth="1"/>
    <col min="4624" max="4624" width="12.28515625" style="2" customWidth="1"/>
    <col min="4625" max="4626" width="11.140625" style="2" customWidth="1"/>
    <col min="4627" max="4627" width="9.140625" style="2"/>
    <col min="4628" max="4628" width="15.5703125" style="2" bestFit="1" customWidth="1"/>
    <col min="4629" max="4629" width="9.140625" style="2" customWidth="1"/>
    <col min="4630" max="4864" width="9.140625" style="2"/>
    <col min="4865" max="4865" width="20.42578125" style="2" customWidth="1"/>
    <col min="4866" max="4866" width="12.28515625" style="2" customWidth="1"/>
    <col min="4867" max="4879" width="12.28515625" style="2" bestFit="1" customWidth="1"/>
    <col min="4880" max="4880" width="12.28515625" style="2" customWidth="1"/>
    <col min="4881" max="4882" width="11.140625" style="2" customWidth="1"/>
    <col min="4883" max="4883" width="9.140625" style="2"/>
    <col min="4884" max="4884" width="15.5703125" style="2" bestFit="1" customWidth="1"/>
    <col min="4885" max="4885" width="9.140625" style="2" customWidth="1"/>
    <col min="4886" max="5120" width="9.140625" style="2"/>
    <col min="5121" max="5121" width="20.42578125" style="2" customWidth="1"/>
    <col min="5122" max="5122" width="12.28515625" style="2" customWidth="1"/>
    <col min="5123" max="5135" width="12.28515625" style="2" bestFit="1" customWidth="1"/>
    <col min="5136" max="5136" width="12.28515625" style="2" customWidth="1"/>
    <col min="5137" max="5138" width="11.140625" style="2" customWidth="1"/>
    <col min="5139" max="5139" width="9.140625" style="2"/>
    <col min="5140" max="5140" width="15.5703125" style="2" bestFit="1" customWidth="1"/>
    <col min="5141" max="5141" width="9.140625" style="2" customWidth="1"/>
    <col min="5142" max="5376" width="9.140625" style="2"/>
    <col min="5377" max="5377" width="20.42578125" style="2" customWidth="1"/>
    <col min="5378" max="5378" width="12.28515625" style="2" customWidth="1"/>
    <col min="5379" max="5391" width="12.28515625" style="2" bestFit="1" customWidth="1"/>
    <col min="5392" max="5392" width="12.28515625" style="2" customWidth="1"/>
    <col min="5393" max="5394" width="11.140625" style="2" customWidth="1"/>
    <col min="5395" max="5395" width="9.140625" style="2"/>
    <col min="5396" max="5396" width="15.5703125" style="2" bestFit="1" customWidth="1"/>
    <col min="5397" max="5397" width="9.140625" style="2" customWidth="1"/>
    <col min="5398" max="5632" width="9.140625" style="2"/>
    <col min="5633" max="5633" width="20.42578125" style="2" customWidth="1"/>
    <col min="5634" max="5634" width="12.28515625" style="2" customWidth="1"/>
    <col min="5635" max="5647" width="12.28515625" style="2" bestFit="1" customWidth="1"/>
    <col min="5648" max="5648" width="12.28515625" style="2" customWidth="1"/>
    <col min="5649" max="5650" width="11.140625" style="2" customWidth="1"/>
    <col min="5651" max="5651" width="9.140625" style="2"/>
    <col min="5652" max="5652" width="15.5703125" style="2" bestFit="1" customWidth="1"/>
    <col min="5653" max="5653" width="9.140625" style="2" customWidth="1"/>
    <col min="5654" max="5888" width="9.140625" style="2"/>
    <col min="5889" max="5889" width="20.42578125" style="2" customWidth="1"/>
    <col min="5890" max="5890" width="12.28515625" style="2" customWidth="1"/>
    <col min="5891" max="5903" width="12.28515625" style="2" bestFit="1" customWidth="1"/>
    <col min="5904" max="5904" width="12.28515625" style="2" customWidth="1"/>
    <col min="5905" max="5906" width="11.140625" style="2" customWidth="1"/>
    <col min="5907" max="5907" width="9.140625" style="2"/>
    <col min="5908" max="5908" width="15.5703125" style="2" bestFit="1" customWidth="1"/>
    <col min="5909" max="5909" width="9.140625" style="2" customWidth="1"/>
    <col min="5910" max="6144" width="9.140625" style="2"/>
    <col min="6145" max="6145" width="20.42578125" style="2" customWidth="1"/>
    <col min="6146" max="6146" width="12.28515625" style="2" customWidth="1"/>
    <col min="6147" max="6159" width="12.28515625" style="2" bestFit="1" customWidth="1"/>
    <col min="6160" max="6160" width="12.28515625" style="2" customWidth="1"/>
    <col min="6161" max="6162" width="11.140625" style="2" customWidth="1"/>
    <col min="6163" max="6163" width="9.140625" style="2"/>
    <col min="6164" max="6164" width="15.5703125" style="2" bestFit="1" customWidth="1"/>
    <col min="6165" max="6165" width="9.140625" style="2" customWidth="1"/>
    <col min="6166" max="6400" width="9.140625" style="2"/>
    <col min="6401" max="6401" width="20.42578125" style="2" customWidth="1"/>
    <col min="6402" max="6402" width="12.28515625" style="2" customWidth="1"/>
    <col min="6403" max="6415" width="12.28515625" style="2" bestFit="1" customWidth="1"/>
    <col min="6416" max="6416" width="12.28515625" style="2" customWidth="1"/>
    <col min="6417" max="6418" width="11.140625" style="2" customWidth="1"/>
    <col min="6419" max="6419" width="9.140625" style="2"/>
    <col min="6420" max="6420" width="15.5703125" style="2" bestFit="1" customWidth="1"/>
    <col min="6421" max="6421" width="9.140625" style="2" customWidth="1"/>
    <col min="6422" max="6656" width="9.140625" style="2"/>
    <col min="6657" max="6657" width="20.42578125" style="2" customWidth="1"/>
    <col min="6658" max="6658" width="12.28515625" style="2" customWidth="1"/>
    <col min="6659" max="6671" width="12.28515625" style="2" bestFit="1" customWidth="1"/>
    <col min="6672" max="6672" width="12.28515625" style="2" customWidth="1"/>
    <col min="6673" max="6674" width="11.140625" style="2" customWidth="1"/>
    <col min="6675" max="6675" width="9.140625" style="2"/>
    <col min="6676" max="6676" width="15.5703125" style="2" bestFit="1" customWidth="1"/>
    <col min="6677" max="6677" width="9.140625" style="2" customWidth="1"/>
    <col min="6678" max="6912" width="9.140625" style="2"/>
    <col min="6913" max="6913" width="20.42578125" style="2" customWidth="1"/>
    <col min="6914" max="6914" width="12.28515625" style="2" customWidth="1"/>
    <col min="6915" max="6927" width="12.28515625" style="2" bestFit="1" customWidth="1"/>
    <col min="6928" max="6928" width="12.28515625" style="2" customWidth="1"/>
    <col min="6929" max="6930" width="11.140625" style="2" customWidth="1"/>
    <col min="6931" max="6931" width="9.140625" style="2"/>
    <col min="6932" max="6932" width="15.5703125" style="2" bestFit="1" customWidth="1"/>
    <col min="6933" max="6933" width="9.140625" style="2" customWidth="1"/>
    <col min="6934" max="7168" width="9.140625" style="2"/>
    <col min="7169" max="7169" width="20.42578125" style="2" customWidth="1"/>
    <col min="7170" max="7170" width="12.28515625" style="2" customWidth="1"/>
    <col min="7171" max="7183" width="12.28515625" style="2" bestFit="1" customWidth="1"/>
    <col min="7184" max="7184" width="12.28515625" style="2" customWidth="1"/>
    <col min="7185" max="7186" width="11.140625" style="2" customWidth="1"/>
    <col min="7187" max="7187" width="9.140625" style="2"/>
    <col min="7188" max="7188" width="15.5703125" style="2" bestFit="1" customWidth="1"/>
    <col min="7189" max="7189" width="9.140625" style="2" customWidth="1"/>
    <col min="7190" max="7424" width="9.140625" style="2"/>
    <col min="7425" max="7425" width="20.42578125" style="2" customWidth="1"/>
    <col min="7426" max="7426" width="12.28515625" style="2" customWidth="1"/>
    <col min="7427" max="7439" width="12.28515625" style="2" bestFit="1" customWidth="1"/>
    <col min="7440" max="7440" width="12.28515625" style="2" customWidth="1"/>
    <col min="7441" max="7442" width="11.140625" style="2" customWidth="1"/>
    <col min="7443" max="7443" width="9.140625" style="2"/>
    <col min="7444" max="7444" width="15.5703125" style="2" bestFit="1" customWidth="1"/>
    <col min="7445" max="7445" width="9.140625" style="2" customWidth="1"/>
    <col min="7446" max="7680" width="9.140625" style="2"/>
    <col min="7681" max="7681" width="20.42578125" style="2" customWidth="1"/>
    <col min="7682" max="7682" width="12.28515625" style="2" customWidth="1"/>
    <col min="7683" max="7695" width="12.28515625" style="2" bestFit="1" customWidth="1"/>
    <col min="7696" max="7696" width="12.28515625" style="2" customWidth="1"/>
    <col min="7697" max="7698" width="11.140625" style="2" customWidth="1"/>
    <col min="7699" max="7699" width="9.140625" style="2"/>
    <col min="7700" max="7700" width="15.5703125" style="2" bestFit="1" customWidth="1"/>
    <col min="7701" max="7701" width="9.140625" style="2" customWidth="1"/>
    <col min="7702" max="7936" width="9.140625" style="2"/>
    <col min="7937" max="7937" width="20.42578125" style="2" customWidth="1"/>
    <col min="7938" max="7938" width="12.28515625" style="2" customWidth="1"/>
    <col min="7939" max="7951" width="12.28515625" style="2" bestFit="1" customWidth="1"/>
    <col min="7952" max="7952" width="12.28515625" style="2" customWidth="1"/>
    <col min="7953" max="7954" width="11.140625" style="2" customWidth="1"/>
    <col min="7955" max="7955" width="9.140625" style="2"/>
    <col min="7956" max="7956" width="15.5703125" style="2" bestFit="1" customWidth="1"/>
    <col min="7957" max="7957" width="9.140625" style="2" customWidth="1"/>
    <col min="7958" max="8192" width="9.140625" style="2"/>
    <col min="8193" max="8193" width="20.42578125" style="2" customWidth="1"/>
    <col min="8194" max="8194" width="12.28515625" style="2" customWidth="1"/>
    <col min="8195" max="8207" width="12.28515625" style="2" bestFit="1" customWidth="1"/>
    <col min="8208" max="8208" width="12.28515625" style="2" customWidth="1"/>
    <col min="8209" max="8210" width="11.140625" style="2" customWidth="1"/>
    <col min="8211" max="8211" width="9.140625" style="2"/>
    <col min="8212" max="8212" width="15.5703125" style="2" bestFit="1" customWidth="1"/>
    <col min="8213" max="8213" width="9.140625" style="2" customWidth="1"/>
    <col min="8214" max="8448" width="9.140625" style="2"/>
    <col min="8449" max="8449" width="20.42578125" style="2" customWidth="1"/>
    <col min="8450" max="8450" width="12.28515625" style="2" customWidth="1"/>
    <col min="8451" max="8463" width="12.28515625" style="2" bestFit="1" customWidth="1"/>
    <col min="8464" max="8464" width="12.28515625" style="2" customWidth="1"/>
    <col min="8465" max="8466" width="11.140625" style="2" customWidth="1"/>
    <col min="8467" max="8467" width="9.140625" style="2"/>
    <col min="8468" max="8468" width="15.5703125" style="2" bestFit="1" customWidth="1"/>
    <col min="8469" max="8469" width="9.140625" style="2" customWidth="1"/>
    <col min="8470" max="8704" width="9.140625" style="2"/>
    <col min="8705" max="8705" width="20.42578125" style="2" customWidth="1"/>
    <col min="8706" max="8706" width="12.28515625" style="2" customWidth="1"/>
    <col min="8707" max="8719" width="12.28515625" style="2" bestFit="1" customWidth="1"/>
    <col min="8720" max="8720" width="12.28515625" style="2" customWidth="1"/>
    <col min="8721" max="8722" width="11.140625" style="2" customWidth="1"/>
    <col min="8723" max="8723" width="9.140625" style="2"/>
    <col min="8724" max="8724" width="15.5703125" style="2" bestFit="1" customWidth="1"/>
    <col min="8725" max="8725" width="9.140625" style="2" customWidth="1"/>
    <col min="8726" max="8960" width="9.140625" style="2"/>
    <col min="8961" max="8961" width="20.42578125" style="2" customWidth="1"/>
    <col min="8962" max="8962" width="12.28515625" style="2" customWidth="1"/>
    <col min="8963" max="8975" width="12.28515625" style="2" bestFit="1" customWidth="1"/>
    <col min="8976" max="8976" width="12.28515625" style="2" customWidth="1"/>
    <col min="8977" max="8978" width="11.140625" style="2" customWidth="1"/>
    <col min="8979" max="8979" width="9.140625" style="2"/>
    <col min="8980" max="8980" width="15.5703125" style="2" bestFit="1" customWidth="1"/>
    <col min="8981" max="8981" width="9.140625" style="2" customWidth="1"/>
    <col min="8982" max="9216" width="9.140625" style="2"/>
    <col min="9217" max="9217" width="20.42578125" style="2" customWidth="1"/>
    <col min="9218" max="9218" width="12.28515625" style="2" customWidth="1"/>
    <col min="9219" max="9231" width="12.28515625" style="2" bestFit="1" customWidth="1"/>
    <col min="9232" max="9232" width="12.28515625" style="2" customWidth="1"/>
    <col min="9233" max="9234" width="11.140625" style="2" customWidth="1"/>
    <col min="9235" max="9235" width="9.140625" style="2"/>
    <col min="9236" max="9236" width="15.5703125" style="2" bestFit="1" customWidth="1"/>
    <col min="9237" max="9237" width="9.140625" style="2" customWidth="1"/>
    <col min="9238" max="9472" width="9.140625" style="2"/>
    <col min="9473" max="9473" width="20.42578125" style="2" customWidth="1"/>
    <col min="9474" max="9474" width="12.28515625" style="2" customWidth="1"/>
    <col min="9475" max="9487" width="12.28515625" style="2" bestFit="1" customWidth="1"/>
    <col min="9488" max="9488" width="12.28515625" style="2" customWidth="1"/>
    <col min="9489" max="9490" width="11.140625" style="2" customWidth="1"/>
    <col min="9491" max="9491" width="9.140625" style="2"/>
    <col min="9492" max="9492" width="15.5703125" style="2" bestFit="1" customWidth="1"/>
    <col min="9493" max="9493" width="9.140625" style="2" customWidth="1"/>
    <col min="9494" max="9728" width="9.140625" style="2"/>
    <col min="9729" max="9729" width="20.42578125" style="2" customWidth="1"/>
    <col min="9730" max="9730" width="12.28515625" style="2" customWidth="1"/>
    <col min="9731" max="9743" width="12.28515625" style="2" bestFit="1" customWidth="1"/>
    <col min="9744" max="9744" width="12.28515625" style="2" customWidth="1"/>
    <col min="9745" max="9746" width="11.140625" style="2" customWidth="1"/>
    <col min="9747" max="9747" width="9.140625" style="2"/>
    <col min="9748" max="9748" width="15.5703125" style="2" bestFit="1" customWidth="1"/>
    <col min="9749" max="9749" width="9.140625" style="2" customWidth="1"/>
    <col min="9750" max="9984" width="9.140625" style="2"/>
    <col min="9985" max="9985" width="20.42578125" style="2" customWidth="1"/>
    <col min="9986" max="9986" width="12.28515625" style="2" customWidth="1"/>
    <col min="9987" max="9999" width="12.28515625" style="2" bestFit="1" customWidth="1"/>
    <col min="10000" max="10000" width="12.28515625" style="2" customWidth="1"/>
    <col min="10001" max="10002" width="11.140625" style="2" customWidth="1"/>
    <col min="10003" max="10003" width="9.140625" style="2"/>
    <col min="10004" max="10004" width="15.5703125" style="2" bestFit="1" customWidth="1"/>
    <col min="10005" max="10005" width="9.140625" style="2" customWidth="1"/>
    <col min="10006" max="10240" width="9.140625" style="2"/>
    <col min="10241" max="10241" width="20.42578125" style="2" customWidth="1"/>
    <col min="10242" max="10242" width="12.28515625" style="2" customWidth="1"/>
    <col min="10243" max="10255" width="12.28515625" style="2" bestFit="1" customWidth="1"/>
    <col min="10256" max="10256" width="12.28515625" style="2" customWidth="1"/>
    <col min="10257" max="10258" width="11.140625" style="2" customWidth="1"/>
    <col min="10259" max="10259" width="9.140625" style="2"/>
    <col min="10260" max="10260" width="15.5703125" style="2" bestFit="1" customWidth="1"/>
    <col min="10261" max="10261" width="9.140625" style="2" customWidth="1"/>
    <col min="10262" max="10496" width="9.140625" style="2"/>
    <col min="10497" max="10497" width="20.42578125" style="2" customWidth="1"/>
    <col min="10498" max="10498" width="12.28515625" style="2" customWidth="1"/>
    <col min="10499" max="10511" width="12.28515625" style="2" bestFit="1" customWidth="1"/>
    <col min="10512" max="10512" width="12.28515625" style="2" customWidth="1"/>
    <col min="10513" max="10514" width="11.140625" style="2" customWidth="1"/>
    <col min="10515" max="10515" width="9.140625" style="2"/>
    <col min="10516" max="10516" width="15.5703125" style="2" bestFit="1" customWidth="1"/>
    <col min="10517" max="10517" width="9.140625" style="2" customWidth="1"/>
    <col min="10518" max="10752" width="9.140625" style="2"/>
    <col min="10753" max="10753" width="20.42578125" style="2" customWidth="1"/>
    <col min="10754" max="10754" width="12.28515625" style="2" customWidth="1"/>
    <col min="10755" max="10767" width="12.28515625" style="2" bestFit="1" customWidth="1"/>
    <col min="10768" max="10768" width="12.28515625" style="2" customWidth="1"/>
    <col min="10769" max="10770" width="11.140625" style="2" customWidth="1"/>
    <col min="10771" max="10771" width="9.140625" style="2"/>
    <col min="10772" max="10772" width="15.5703125" style="2" bestFit="1" customWidth="1"/>
    <col min="10773" max="10773" width="9.140625" style="2" customWidth="1"/>
    <col min="10774" max="11008" width="9.140625" style="2"/>
    <col min="11009" max="11009" width="20.42578125" style="2" customWidth="1"/>
    <col min="11010" max="11010" width="12.28515625" style="2" customWidth="1"/>
    <col min="11011" max="11023" width="12.28515625" style="2" bestFit="1" customWidth="1"/>
    <col min="11024" max="11024" width="12.28515625" style="2" customWidth="1"/>
    <col min="11025" max="11026" width="11.140625" style="2" customWidth="1"/>
    <col min="11027" max="11027" width="9.140625" style="2"/>
    <col min="11028" max="11028" width="15.5703125" style="2" bestFit="1" customWidth="1"/>
    <col min="11029" max="11029" width="9.140625" style="2" customWidth="1"/>
    <col min="11030" max="11264" width="9.140625" style="2"/>
    <col min="11265" max="11265" width="20.42578125" style="2" customWidth="1"/>
    <col min="11266" max="11266" width="12.28515625" style="2" customWidth="1"/>
    <col min="11267" max="11279" width="12.28515625" style="2" bestFit="1" customWidth="1"/>
    <col min="11280" max="11280" width="12.28515625" style="2" customWidth="1"/>
    <col min="11281" max="11282" width="11.140625" style="2" customWidth="1"/>
    <col min="11283" max="11283" width="9.140625" style="2"/>
    <col min="11284" max="11284" width="15.5703125" style="2" bestFit="1" customWidth="1"/>
    <col min="11285" max="11285" width="9.140625" style="2" customWidth="1"/>
    <col min="11286" max="11520" width="9.140625" style="2"/>
    <col min="11521" max="11521" width="20.42578125" style="2" customWidth="1"/>
    <col min="11522" max="11522" width="12.28515625" style="2" customWidth="1"/>
    <col min="11523" max="11535" width="12.28515625" style="2" bestFit="1" customWidth="1"/>
    <col min="11536" max="11536" width="12.28515625" style="2" customWidth="1"/>
    <col min="11537" max="11538" width="11.140625" style="2" customWidth="1"/>
    <col min="11539" max="11539" width="9.140625" style="2"/>
    <col min="11540" max="11540" width="15.5703125" style="2" bestFit="1" customWidth="1"/>
    <col min="11541" max="11541" width="9.140625" style="2" customWidth="1"/>
    <col min="11542" max="11776" width="9.140625" style="2"/>
    <col min="11777" max="11777" width="20.42578125" style="2" customWidth="1"/>
    <col min="11778" max="11778" width="12.28515625" style="2" customWidth="1"/>
    <col min="11779" max="11791" width="12.28515625" style="2" bestFit="1" customWidth="1"/>
    <col min="11792" max="11792" width="12.28515625" style="2" customWidth="1"/>
    <col min="11793" max="11794" width="11.140625" style="2" customWidth="1"/>
    <col min="11795" max="11795" width="9.140625" style="2"/>
    <col min="11796" max="11796" width="15.5703125" style="2" bestFit="1" customWidth="1"/>
    <col min="11797" max="11797" width="9.140625" style="2" customWidth="1"/>
    <col min="11798" max="12032" width="9.140625" style="2"/>
    <col min="12033" max="12033" width="20.42578125" style="2" customWidth="1"/>
    <col min="12034" max="12034" width="12.28515625" style="2" customWidth="1"/>
    <col min="12035" max="12047" width="12.28515625" style="2" bestFit="1" customWidth="1"/>
    <col min="12048" max="12048" width="12.28515625" style="2" customWidth="1"/>
    <col min="12049" max="12050" width="11.140625" style="2" customWidth="1"/>
    <col min="12051" max="12051" width="9.140625" style="2"/>
    <col min="12052" max="12052" width="15.5703125" style="2" bestFit="1" customWidth="1"/>
    <col min="12053" max="12053" width="9.140625" style="2" customWidth="1"/>
    <col min="12054" max="12288" width="9.140625" style="2"/>
    <col min="12289" max="12289" width="20.42578125" style="2" customWidth="1"/>
    <col min="12290" max="12290" width="12.28515625" style="2" customWidth="1"/>
    <col min="12291" max="12303" width="12.28515625" style="2" bestFit="1" customWidth="1"/>
    <col min="12304" max="12304" width="12.28515625" style="2" customWidth="1"/>
    <col min="12305" max="12306" width="11.140625" style="2" customWidth="1"/>
    <col min="12307" max="12307" width="9.140625" style="2"/>
    <col min="12308" max="12308" width="15.5703125" style="2" bestFit="1" customWidth="1"/>
    <col min="12309" max="12309" width="9.140625" style="2" customWidth="1"/>
    <col min="12310" max="12544" width="9.140625" style="2"/>
    <col min="12545" max="12545" width="20.42578125" style="2" customWidth="1"/>
    <col min="12546" max="12546" width="12.28515625" style="2" customWidth="1"/>
    <col min="12547" max="12559" width="12.28515625" style="2" bestFit="1" customWidth="1"/>
    <col min="12560" max="12560" width="12.28515625" style="2" customWidth="1"/>
    <col min="12561" max="12562" width="11.140625" style="2" customWidth="1"/>
    <col min="12563" max="12563" width="9.140625" style="2"/>
    <col min="12564" max="12564" width="15.5703125" style="2" bestFit="1" customWidth="1"/>
    <col min="12565" max="12565" width="9.140625" style="2" customWidth="1"/>
    <col min="12566" max="12800" width="9.140625" style="2"/>
    <col min="12801" max="12801" width="20.42578125" style="2" customWidth="1"/>
    <col min="12802" max="12802" width="12.28515625" style="2" customWidth="1"/>
    <col min="12803" max="12815" width="12.28515625" style="2" bestFit="1" customWidth="1"/>
    <col min="12816" max="12816" width="12.28515625" style="2" customWidth="1"/>
    <col min="12817" max="12818" width="11.140625" style="2" customWidth="1"/>
    <col min="12819" max="12819" width="9.140625" style="2"/>
    <col min="12820" max="12820" width="15.5703125" style="2" bestFit="1" customWidth="1"/>
    <col min="12821" max="12821" width="9.140625" style="2" customWidth="1"/>
    <col min="12822" max="13056" width="9.140625" style="2"/>
    <col min="13057" max="13057" width="20.42578125" style="2" customWidth="1"/>
    <col min="13058" max="13058" width="12.28515625" style="2" customWidth="1"/>
    <col min="13059" max="13071" width="12.28515625" style="2" bestFit="1" customWidth="1"/>
    <col min="13072" max="13072" width="12.28515625" style="2" customWidth="1"/>
    <col min="13073" max="13074" width="11.140625" style="2" customWidth="1"/>
    <col min="13075" max="13075" width="9.140625" style="2"/>
    <col min="13076" max="13076" width="15.5703125" style="2" bestFit="1" customWidth="1"/>
    <col min="13077" max="13077" width="9.140625" style="2" customWidth="1"/>
    <col min="13078" max="13312" width="9.140625" style="2"/>
    <col min="13313" max="13313" width="20.42578125" style="2" customWidth="1"/>
    <col min="13314" max="13314" width="12.28515625" style="2" customWidth="1"/>
    <col min="13315" max="13327" width="12.28515625" style="2" bestFit="1" customWidth="1"/>
    <col min="13328" max="13328" width="12.28515625" style="2" customWidth="1"/>
    <col min="13329" max="13330" width="11.140625" style="2" customWidth="1"/>
    <col min="13331" max="13331" width="9.140625" style="2"/>
    <col min="13332" max="13332" width="15.5703125" style="2" bestFit="1" customWidth="1"/>
    <col min="13333" max="13333" width="9.140625" style="2" customWidth="1"/>
    <col min="13334" max="13568" width="9.140625" style="2"/>
    <col min="13569" max="13569" width="20.42578125" style="2" customWidth="1"/>
    <col min="13570" max="13570" width="12.28515625" style="2" customWidth="1"/>
    <col min="13571" max="13583" width="12.28515625" style="2" bestFit="1" customWidth="1"/>
    <col min="13584" max="13584" width="12.28515625" style="2" customWidth="1"/>
    <col min="13585" max="13586" width="11.140625" style="2" customWidth="1"/>
    <col min="13587" max="13587" width="9.140625" style="2"/>
    <col min="13588" max="13588" width="15.5703125" style="2" bestFit="1" customWidth="1"/>
    <col min="13589" max="13589" width="9.140625" style="2" customWidth="1"/>
    <col min="13590" max="13824" width="9.140625" style="2"/>
    <col min="13825" max="13825" width="20.42578125" style="2" customWidth="1"/>
    <col min="13826" max="13826" width="12.28515625" style="2" customWidth="1"/>
    <col min="13827" max="13839" width="12.28515625" style="2" bestFit="1" customWidth="1"/>
    <col min="13840" max="13840" width="12.28515625" style="2" customWidth="1"/>
    <col min="13841" max="13842" width="11.140625" style="2" customWidth="1"/>
    <col min="13843" max="13843" width="9.140625" style="2"/>
    <col min="13844" max="13844" width="15.5703125" style="2" bestFit="1" customWidth="1"/>
    <col min="13845" max="13845" width="9.140625" style="2" customWidth="1"/>
    <col min="13846" max="14080" width="9.140625" style="2"/>
    <col min="14081" max="14081" width="20.42578125" style="2" customWidth="1"/>
    <col min="14082" max="14082" width="12.28515625" style="2" customWidth="1"/>
    <col min="14083" max="14095" width="12.28515625" style="2" bestFit="1" customWidth="1"/>
    <col min="14096" max="14096" width="12.28515625" style="2" customWidth="1"/>
    <col min="14097" max="14098" width="11.140625" style="2" customWidth="1"/>
    <col min="14099" max="14099" width="9.140625" style="2"/>
    <col min="14100" max="14100" width="15.5703125" style="2" bestFit="1" customWidth="1"/>
    <col min="14101" max="14101" width="9.140625" style="2" customWidth="1"/>
    <col min="14102" max="14336" width="9.140625" style="2"/>
    <col min="14337" max="14337" width="20.42578125" style="2" customWidth="1"/>
    <col min="14338" max="14338" width="12.28515625" style="2" customWidth="1"/>
    <col min="14339" max="14351" width="12.28515625" style="2" bestFit="1" customWidth="1"/>
    <col min="14352" max="14352" width="12.28515625" style="2" customWidth="1"/>
    <col min="14353" max="14354" width="11.140625" style="2" customWidth="1"/>
    <col min="14355" max="14355" width="9.140625" style="2"/>
    <col min="14356" max="14356" width="15.5703125" style="2" bestFit="1" customWidth="1"/>
    <col min="14357" max="14357" width="9.140625" style="2" customWidth="1"/>
    <col min="14358" max="14592" width="9.140625" style="2"/>
    <col min="14593" max="14593" width="20.42578125" style="2" customWidth="1"/>
    <col min="14594" max="14594" width="12.28515625" style="2" customWidth="1"/>
    <col min="14595" max="14607" width="12.28515625" style="2" bestFit="1" customWidth="1"/>
    <col min="14608" max="14608" width="12.28515625" style="2" customWidth="1"/>
    <col min="14609" max="14610" width="11.140625" style="2" customWidth="1"/>
    <col min="14611" max="14611" width="9.140625" style="2"/>
    <col min="14612" max="14612" width="15.5703125" style="2" bestFit="1" customWidth="1"/>
    <col min="14613" max="14613" width="9.140625" style="2" customWidth="1"/>
    <col min="14614" max="14848" width="9.140625" style="2"/>
    <col min="14849" max="14849" width="20.42578125" style="2" customWidth="1"/>
    <col min="14850" max="14850" width="12.28515625" style="2" customWidth="1"/>
    <col min="14851" max="14863" width="12.28515625" style="2" bestFit="1" customWidth="1"/>
    <col min="14864" max="14864" width="12.28515625" style="2" customWidth="1"/>
    <col min="14865" max="14866" width="11.140625" style="2" customWidth="1"/>
    <col min="14867" max="14867" width="9.140625" style="2"/>
    <col min="14868" max="14868" width="15.5703125" style="2" bestFit="1" customWidth="1"/>
    <col min="14869" max="14869" width="9.140625" style="2" customWidth="1"/>
    <col min="14870" max="15104" width="9.140625" style="2"/>
    <col min="15105" max="15105" width="20.42578125" style="2" customWidth="1"/>
    <col min="15106" max="15106" width="12.28515625" style="2" customWidth="1"/>
    <col min="15107" max="15119" width="12.28515625" style="2" bestFit="1" customWidth="1"/>
    <col min="15120" max="15120" width="12.28515625" style="2" customWidth="1"/>
    <col min="15121" max="15122" width="11.140625" style="2" customWidth="1"/>
    <col min="15123" max="15123" width="9.140625" style="2"/>
    <col min="15124" max="15124" width="15.5703125" style="2" bestFit="1" customWidth="1"/>
    <col min="15125" max="15125" width="9.140625" style="2" customWidth="1"/>
    <col min="15126" max="15360" width="9.140625" style="2"/>
    <col min="15361" max="15361" width="20.42578125" style="2" customWidth="1"/>
    <col min="15362" max="15362" width="12.28515625" style="2" customWidth="1"/>
    <col min="15363" max="15375" width="12.28515625" style="2" bestFit="1" customWidth="1"/>
    <col min="15376" max="15376" width="12.28515625" style="2" customWidth="1"/>
    <col min="15377" max="15378" width="11.140625" style="2" customWidth="1"/>
    <col min="15379" max="15379" width="9.140625" style="2"/>
    <col min="15380" max="15380" width="15.5703125" style="2" bestFit="1" customWidth="1"/>
    <col min="15381" max="15381" width="9.140625" style="2" customWidth="1"/>
    <col min="15382" max="15616" width="9.140625" style="2"/>
    <col min="15617" max="15617" width="20.42578125" style="2" customWidth="1"/>
    <col min="15618" max="15618" width="12.28515625" style="2" customWidth="1"/>
    <col min="15619" max="15631" width="12.28515625" style="2" bestFit="1" customWidth="1"/>
    <col min="15632" max="15632" width="12.28515625" style="2" customWidth="1"/>
    <col min="15633" max="15634" width="11.140625" style="2" customWidth="1"/>
    <col min="15635" max="15635" width="9.140625" style="2"/>
    <col min="15636" max="15636" width="15.5703125" style="2" bestFit="1" customWidth="1"/>
    <col min="15637" max="15637" width="9.140625" style="2" customWidth="1"/>
    <col min="15638" max="15872" width="9.140625" style="2"/>
    <col min="15873" max="15873" width="20.42578125" style="2" customWidth="1"/>
    <col min="15874" max="15874" width="12.28515625" style="2" customWidth="1"/>
    <col min="15875" max="15887" width="12.28515625" style="2" bestFit="1" customWidth="1"/>
    <col min="15888" max="15888" width="12.28515625" style="2" customWidth="1"/>
    <col min="15889" max="15890" width="11.140625" style="2" customWidth="1"/>
    <col min="15891" max="15891" width="9.140625" style="2"/>
    <col min="15892" max="15892" width="15.5703125" style="2" bestFit="1" customWidth="1"/>
    <col min="15893" max="15893" width="9.140625" style="2" customWidth="1"/>
    <col min="15894" max="16128" width="9.140625" style="2"/>
    <col min="16129" max="16129" width="20.42578125" style="2" customWidth="1"/>
    <col min="16130" max="16130" width="12.28515625" style="2" customWidth="1"/>
    <col min="16131" max="16143" width="12.28515625" style="2" bestFit="1" customWidth="1"/>
    <col min="16144" max="16144" width="12.28515625" style="2" customWidth="1"/>
    <col min="16145" max="16146" width="11.140625" style="2" customWidth="1"/>
    <col min="16147" max="16147" width="9.140625" style="2"/>
    <col min="16148" max="16148" width="15.5703125" style="2" bestFit="1" customWidth="1"/>
    <col min="16149" max="16149" width="9.140625" style="2" customWidth="1"/>
    <col min="16150" max="16384" width="9.140625" style="2"/>
  </cols>
  <sheetData>
    <row r="1" spans="1:21" x14ac:dyDescent="0.25">
      <c r="A1" s="1" t="s">
        <v>0</v>
      </c>
      <c r="B1" s="1" t="s">
        <v>1</v>
      </c>
    </row>
    <row r="3" spans="1:21" x14ac:dyDescent="0.25">
      <c r="A3" s="3" t="s">
        <v>2</v>
      </c>
      <c r="B3" s="3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1:21" x14ac:dyDescent="0.25">
      <c r="A4" s="6" t="s">
        <v>4</v>
      </c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9" t="s">
        <v>130</v>
      </c>
      <c r="Q4" s="6" t="s">
        <v>19</v>
      </c>
      <c r="T4" s="2" t="s">
        <v>20</v>
      </c>
      <c r="U4" s="2" t="s">
        <v>21</v>
      </c>
    </row>
    <row r="5" spans="1:21" x14ac:dyDescent="0.25">
      <c r="A5" s="3" t="s">
        <v>22</v>
      </c>
      <c r="B5" s="3">
        <v>17</v>
      </c>
      <c r="C5" s="10">
        <v>26</v>
      </c>
      <c r="D5" s="10">
        <v>21</v>
      </c>
      <c r="E5" s="10">
        <v>25</v>
      </c>
      <c r="F5" s="10">
        <v>26</v>
      </c>
      <c r="G5" s="10">
        <v>25</v>
      </c>
      <c r="H5" s="10">
        <v>22</v>
      </c>
      <c r="I5" s="10">
        <v>25</v>
      </c>
      <c r="J5" s="10">
        <v>12</v>
      </c>
      <c r="K5" s="10">
        <v>24</v>
      </c>
      <c r="L5" s="10">
        <v>21</v>
      </c>
      <c r="M5" s="10">
        <v>27</v>
      </c>
      <c r="N5" s="10">
        <v>21</v>
      </c>
      <c r="O5" s="10">
        <v>22</v>
      </c>
      <c r="P5" s="10">
        <v>26</v>
      </c>
      <c r="Q5" s="11">
        <v>340</v>
      </c>
      <c r="T5" s="2">
        <f>IF(COUNT(B5:P5)&gt;10,SUMPRODUCT(LARGE(B5:O5,{1,2,3,4,5,6,7,8,9,10})),Q5)</f>
        <v>243</v>
      </c>
      <c r="U5" s="2">
        <f>IF(COUNT(B5:P5)&gt;10,10,COUNT(B5:P5))</f>
        <v>10</v>
      </c>
    </row>
    <row r="6" spans="1:21" x14ac:dyDescent="0.25">
      <c r="A6" s="12" t="s">
        <v>23</v>
      </c>
      <c r="B6" s="12">
        <v>20</v>
      </c>
      <c r="C6" s="2">
        <v>25</v>
      </c>
      <c r="D6" s="2">
        <v>24</v>
      </c>
      <c r="E6" s="2">
        <v>22</v>
      </c>
      <c r="F6" s="2">
        <v>22</v>
      </c>
      <c r="G6" s="2">
        <v>24</v>
      </c>
      <c r="H6" s="2">
        <v>20</v>
      </c>
      <c r="I6" s="2">
        <v>21</v>
      </c>
      <c r="J6" s="2">
        <v>17</v>
      </c>
      <c r="K6" s="2">
        <v>23</v>
      </c>
      <c r="L6" s="2">
        <v>20</v>
      </c>
      <c r="M6" s="2">
        <v>22</v>
      </c>
      <c r="N6" s="2">
        <v>18</v>
      </c>
      <c r="O6" s="2">
        <v>24</v>
      </c>
      <c r="Q6" s="13">
        <v>302</v>
      </c>
      <c r="T6" s="2">
        <f>IF(COUNT(B6:P6)&gt;10,SUMPRODUCT(LARGE(B6:O6,{1,2,3,4,5,6,7,8,9,10})),Q6)</f>
        <v>227</v>
      </c>
      <c r="U6" s="2">
        <f t="shared" ref="U6:U47" si="0">IF(COUNT(B6:P6)&gt;10,10,COUNT(B6:P6))</f>
        <v>10</v>
      </c>
    </row>
    <row r="7" spans="1:21" x14ac:dyDescent="0.25">
      <c r="A7" s="12" t="s">
        <v>26</v>
      </c>
      <c r="B7" s="12">
        <v>26</v>
      </c>
      <c r="E7" s="2">
        <v>27</v>
      </c>
      <c r="F7" s="2">
        <v>25</v>
      </c>
      <c r="G7" s="2">
        <v>28</v>
      </c>
      <c r="I7" s="2">
        <v>27</v>
      </c>
      <c r="J7" s="2">
        <v>22</v>
      </c>
      <c r="K7" s="2">
        <v>27</v>
      </c>
      <c r="L7" s="2">
        <v>23</v>
      </c>
      <c r="M7" s="2">
        <v>28</v>
      </c>
      <c r="N7" s="2">
        <v>27</v>
      </c>
      <c r="P7" s="2">
        <v>29</v>
      </c>
      <c r="Q7" s="13">
        <v>289</v>
      </c>
      <c r="T7" s="2">
        <f>IF(COUNT(B7:P7)&gt;10,SUMPRODUCT(LARGE(B7:O7,{1,2,3,4,5,6,7,8,9,10})),Q7)</f>
        <v>260</v>
      </c>
      <c r="U7" s="2">
        <f t="shared" si="0"/>
        <v>10</v>
      </c>
    </row>
    <row r="8" spans="1:21" x14ac:dyDescent="0.25">
      <c r="A8" s="12" t="s">
        <v>27</v>
      </c>
      <c r="B8" s="12">
        <v>24</v>
      </c>
      <c r="C8" s="2">
        <v>29</v>
      </c>
      <c r="D8" s="2">
        <v>29</v>
      </c>
      <c r="E8" s="2">
        <v>26</v>
      </c>
      <c r="H8" s="2">
        <v>24</v>
      </c>
      <c r="I8" s="2">
        <v>28</v>
      </c>
      <c r="J8" s="2">
        <v>19</v>
      </c>
      <c r="K8" s="2">
        <v>26</v>
      </c>
      <c r="L8" s="2">
        <v>24</v>
      </c>
      <c r="N8" s="2">
        <v>26</v>
      </c>
      <c r="P8" s="2">
        <v>28</v>
      </c>
      <c r="Q8" s="13">
        <v>283</v>
      </c>
      <c r="T8" s="2">
        <f>IF(COUNT(B8:P8)&gt;10,SUMPRODUCT(LARGE(B8:O8,{1,2,3,4,5,6,7,8,9,10})),Q8)</f>
        <v>255</v>
      </c>
      <c r="U8" s="2">
        <f t="shared" si="0"/>
        <v>10</v>
      </c>
    </row>
    <row r="9" spans="1:21" x14ac:dyDescent="0.25">
      <c r="A9" s="12" t="s">
        <v>24</v>
      </c>
      <c r="B9" s="12">
        <v>30</v>
      </c>
      <c r="C9" s="2">
        <v>30</v>
      </c>
      <c r="D9" s="2">
        <v>30</v>
      </c>
      <c r="E9" s="2">
        <v>30</v>
      </c>
      <c r="F9" s="2">
        <v>30</v>
      </c>
      <c r="I9" s="2">
        <v>30</v>
      </c>
      <c r="J9" s="2">
        <v>29</v>
      </c>
      <c r="L9" s="2">
        <v>30</v>
      </c>
      <c r="M9" s="2">
        <v>29</v>
      </c>
      <c r="Q9" s="13">
        <v>268</v>
      </c>
      <c r="T9" s="2">
        <f>IF(COUNT(B9:P9)&gt;10,SUMPRODUCT(LARGE(B9:O9,{1,2,3,4,5,6,7,8,9,10})),Q9)</f>
        <v>268</v>
      </c>
      <c r="U9" s="2">
        <f t="shared" si="0"/>
        <v>9</v>
      </c>
    </row>
    <row r="10" spans="1:21" x14ac:dyDescent="0.25">
      <c r="A10" s="12" t="s">
        <v>25</v>
      </c>
      <c r="B10" s="12"/>
      <c r="E10" s="2">
        <v>29</v>
      </c>
      <c r="F10" s="2">
        <v>29</v>
      </c>
      <c r="G10" s="2">
        <v>29</v>
      </c>
      <c r="H10" s="2">
        <v>30</v>
      </c>
      <c r="I10" s="2">
        <v>29</v>
      </c>
      <c r="J10" s="2">
        <v>27</v>
      </c>
      <c r="K10" s="2">
        <v>30</v>
      </c>
      <c r="L10" s="2">
        <v>29</v>
      </c>
      <c r="N10" s="2">
        <v>29</v>
      </c>
      <c r="Q10" s="13">
        <v>261</v>
      </c>
      <c r="T10" s="2">
        <f>IF(COUNT(B10:P10)&gt;10,SUMPRODUCT(LARGE(B10:O10,{1,2,3,4,5,6,7,8,9,10})),Q10)</f>
        <v>261</v>
      </c>
      <c r="U10" s="2">
        <f t="shared" si="0"/>
        <v>9</v>
      </c>
    </row>
    <row r="11" spans="1:21" x14ac:dyDescent="0.25">
      <c r="A11" s="12" t="s">
        <v>29</v>
      </c>
      <c r="B11" s="12"/>
      <c r="C11" s="2">
        <v>28</v>
      </c>
      <c r="D11" s="2">
        <v>28</v>
      </c>
      <c r="E11" s="2">
        <v>28</v>
      </c>
      <c r="H11" s="2">
        <v>27</v>
      </c>
      <c r="I11" s="2">
        <v>26</v>
      </c>
      <c r="J11" s="2">
        <v>21</v>
      </c>
      <c r="L11" s="2">
        <v>22</v>
      </c>
      <c r="N11" s="2">
        <v>23</v>
      </c>
      <c r="P11" s="2">
        <v>25</v>
      </c>
      <c r="Q11" s="13">
        <v>228</v>
      </c>
      <c r="T11" s="2">
        <f>IF(COUNT(B11:P11)&gt;10,SUMPRODUCT(LARGE(B11:O11,{1,2,3,4,5,6,7,8,9,10})),Q11)</f>
        <v>228</v>
      </c>
      <c r="U11" s="2">
        <f t="shared" si="0"/>
        <v>9</v>
      </c>
    </row>
    <row r="12" spans="1:21" x14ac:dyDescent="0.25">
      <c r="A12" s="12" t="s">
        <v>28</v>
      </c>
      <c r="B12" s="12">
        <v>25</v>
      </c>
      <c r="D12" s="2">
        <v>16</v>
      </c>
      <c r="F12" s="2">
        <v>27</v>
      </c>
      <c r="G12" s="2">
        <v>27</v>
      </c>
      <c r="H12" s="2">
        <v>28</v>
      </c>
      <c r="I12" s="2">
        <v>24</v>
      </c>
      <c r="J12" s="2">
        <v>13</v>
      </c>
      <c r="L12" s="2">
        <v>26</v>
      </c>
      <c r="O12" s="2">
        <v>26</v>
      </c>
      <c r="Q12" s="13">
        <v>212</v>
      </c>
      <c r="T12" s="2">
        <f>IF(COUNT(B12:P12)&gt;10,SUMPRODUCT(LARGE(B12:O12,{1,2,3,4,5,6,7,8,9,10})),Q12)</f>
        <v>212</v>
      </c>
      <c r="U12" s="2">
        <f t="shared" si="0"/>
        <v>9</v>
      </c>
    </row>
    <row r="13" spans="1:21" x14ac:dyDescent="0.25">
      <c r="A13" s="12" t="s">
        <v>32</v>
      </c>
      <c r="B13" s="12"/>
      <c r="D13" s="2">
        <v>25</v>
      </c>
      <c r="E13" s="2">
        <v>24</v>
      </c>
      <c r="H13" s="2">
        <v>23</v>
      </c>
      <c r="I13" s="2">
        <v>23</v>
      </c>
      <c r="J13" s="2">
        <v>14</v>
      </c>
      <c r="N13" s="2">
        <v>24</v>
      </c>
      <c r="O13" s="2">
        <v>25</v>
      </c>
      <c r="P13" s="2">
        <v>27</v>
      </c>
      <c r="Q13" s="13">
        <v>185</v>
      </c>
      <c r="T13" s="2">
        <f>IF(COUNT(B13:P13)&gt;10,SUMPRODUCT(LARGE(B13:O13,{1,2,3,4,5,6,7,8,9,10})),Q13)</f>
        <v>185</v>
      </c>
      <c r="U13" s="2">
        <f t="shared" si="0"/>
        <v>8</v>
      </c>
    </row>
    <row r="14" spans="1:21" x14ac:dyDescent="0.25">
      <c r="A14" s="12" t="s">
        <v>33</v>
      </c>
      <c r="B14" s="12"/>
      <c r="G14" s="2">
        <v>30</v>
      </c>
      <c r="J14" s="2">
        <v>30</v>
      </c>
      <c r="M14" s="2">
        <v>30</v>
      </c>
      <c r="N14" s="2">
        <v>30</v>
      </c>
      <c r="P14" s="2">
        <v>30</v>
      </c>
      <c r="Q14" s="13">
        <v>150</v>
      </c>
      <c r="T14" s="2">
        <f>IF(COUNT(B14:P14)&gt;10,SUMPRODUCT(LARGE(B14:O14,{1,2,3,4,5,6,7,8,9,10})),Q14)</f>
        <v>150</v>
      </c>
      <c r="U14" s="2">
        <f t="shared" si="0"/>
        <v>5</v>
      </c>
    </row>
    <row r="15" spans="1:21" x14ac:dyDescent="0.25">
      <c r="A15" s="12" t="s">
        <v>34</v>
      </c>
      <c r="B15" s="12"/>
      <c r="E15" s="2">
        <v>20</v>
      </c>
      <c r="G15" s="2">
        <v>23</v>
      </c>
      <c r="J15" s="2">
        <v>15</v>
      </c>
      <c r="M15" s="2">
        <v>20</v>
      </c>
      <c r="N15" s="2">
        <v>22</v>
      </c>
      <c r="O15" s="2">
        <v>23</v>
      </c>
      <c r="P15" s="2">
        <v>24</v>
      </c>
      <c r="Q15" s="13">
        <v>147</v>
      </c>
      <c r="T15" s="2">
        <f>IF(COUNT(B15:P15)&gt;10,SUMPRODUCT(LARGE(B15:O15,{1,2,3,4,5,6,7,8,9,10})),Q15)</f>
        <v>147</v>
      </c>
      <c r="U15" s="2">
        <f t="shared" si="0"/>
        <v>7</v>
      </c>
    </row>
    <row r="16" spans="1:21" x14ac:dyDescent="0.25">
      <c r="A16" s="12" t="s">
        <v>37</v>
      </c>
      <c r="B16" s="12">
        <v>18</v>
      </c>
      <c r="C16" s="2">
        <v>24</v>
      </c>
      <c r="D16" s="2">
        <v>20</v>
      </c>
      <c r="G16" s="2">
        <v>19</v>
      </c>
      <c r="I16" s="2">
        <v>20</v>
      </c>
      <c r="K16" s="2">
        <v>21</v>
      </c>
      <c r="P16" s="2">
        <v>21</v>
      </c>
      <c r="Q16" s="13">
        <v>143</v>
      </c>
      <c r="T16" s="2">
        <f>IF(COUNT(B16:P16)&gt;10,SUMPRODUCT(LARGE(B16:O16,{1,2,3,4,5,6,7,8,9,10})),Q16)</f>
        <v>143</v>
      </c>
      <c r="U16" s="2">
        <f t="shared" si="0"/>
        <v>7</v>
      </c>
    </row>
    <row r="17" spans="1:21" x14ac:dyDescent="0.25">
      <c r="A17" s="12" t="s">
        <v>35</v>
      </c>
      <c r="B17" s="12">
        <v>13</v>
      </c>
      <c r="C17" s="2">
        <v>21</v>
      </c>
      <c r="D17" s="2">
        <v>13</v>
      </c>
      <c r="F17" s="2">
        <v>18</v>
      </c>
      <c r="G17" s="2">
        <v>17</v>
      </c>
      <c r="H17" s="2">
        <v>14</v>
      </c>
      <c r="I17" s="2">
        <v>18</v>
      </c>
      <c r="J17" s="2">
        <v>6</v>
      </c>
      <c r="L17" s="2">
        <v>18</v>
      </c>
      <c r="Q17" s="13">
        <v>138</v>
      </c>
      <c r="T17" s="2">
        <f>IF(COUNT(B17:P17)&gt;10,SUMPRODUCT(LARGE(B17:O17,{1,2,3,4,5,6,7,8,9,10})),Q17)</f>
        <v>138</v>
      </c>
      <c r="U17" s="2">
        <f t="shared" si="0"/>
        <v>9</v>
      </c>
    </row>
    <row r="18" spans="1:21" x14ac:dyDescent="0.25">
      <c r="A18" s="12" t="s">
        <v>31</v>
      </c>
      <c r="B18" s="12">
        <v>27</v>
      </c>
      <c r="H18" s="2">
        <v>29</v>
      </c>
      <c r="J18" s="2">
        <v>26</v>
      </c>
      <c r="L18" s="2">
        <v>28</v>
      </c>
      <c r="M18" s="2">
        <v>26</v>
      </c>
      <c r="Q18" s="13">
        <v>136</v>
      </c>
      <c r="T18" s="2">
        <f>IF(COUNT(B18:P18)&gt;10,SUMPRODUCT(LARGE(B18:O18,{1,2,3,4,5,6,7,8,9,10})),Q18)</f>
        <v>136</v>
      </c>
      <c r="U18" s="2">
        <f t="shared" si="0"/>
        <v>5</v>
      </c>
    </row>
    <row r="19" spans="1:21" x14ac:dyDescent="0.25">
      <c r="A19" s="12" t="s">
        <v>30</v>
      </c>
      <c r="B19" s="12"/>
      <c r="J19" s="2">
        <v>23</v>
      </c>
      <c r="K19" s="2">
        <v>28</v>
      </c>
      <c r="L19" s="2">
        <v>27</v>
      </c>
      <c r="N19" s="2">
        <v>28</v>
      </c>
      <c r="O19" s="2">
        <v>29</v>
      </c>
      <c r="Q19" s="13">
        <v>135</v>
      </c>
      <c r="T19" s="2">
        <f>IF(COUNT(B19:P19)&gt;10,SUMPRODUCT(LARGE(B19:O19,{1,2,3,4,5,6,7,8,9,10})),Q19)</f>
        <v>135</v>
      </c>
      <c r="U19" s="2">
        <f t="shared" si="0"/>
        <v>5</v>
      </c>
    </row>
    <row r="20" spans="1:21" x14ac:dyDescent="0.25">
      <c r="A20" s="12" t="s">
        <v>38</v>
      </c>
      <c r="B20" s="12">
        <v>15</v>
      </c>
      <c r="C20" s="2">
        <v>23</v>
      </c>
      <c r="F20" s="2">
        <v>19</v>
      </c>
      <c r="G20" s="2">
        <v>18</v>
      </c>
      <c r="H20" s="2">
        <v>16</v>
      </c>
      <c r="J20" s="2">
        <v>10</v>
      </c>
      <c r="M20" s="2">
        <v>21</v>
      </c>
      <c r="Q20" s="13">
        <v>122</v>
      </c>
      <c r="T20" s="2">
        <f>IF(COUNT(B20:P20)&gt;10,SUMPRODUCT(LARGE(B20:O20,{1,2,3,4,5,6,7,8,9,10})),Q20)</f>
        <v>122</v>
      </c>
      <c r="U20" s="2">
        <f t="shared" si="0"/>
        <v>7</v>
      </c>
    </row>
    <row r="21" spans="1:21" x14ac:dyDescent="0.25">
      <c r="A21" s="12" t="s">
        <v>36</v>
      </c>
      <c r="B21" s="12"/>
      <c r="C21" s="2">
        <v>22</v>
      </c>
      <c r="D21" s="2">
        <v>22</v>
      </c>
      <c r="E21" s="2">
        <v>21</v>
      </c>
      <c r="G21" s="2">
        <v>20</v>
      </c>
      <c r="H21" s="2">
        <v>18</v>
      </c>
      <c r="M21" s="2">
        <v>19</v>
      </c>
      <c r="Q21" s="13">
        <v>122</v>
      </c>
      <c r="T21" s="2">
        <f>IF(COUNT(B21:P21)&gt;10,SUMPRODUCT(LARGE(B21:O21,{1,2,3,4,5,6,7,8,9,10})),Q21)</f>
        <v>122</v>
      </c>
      <c r="U21" s="2">
        <f t="shared" si="0"/>
        <v>6</v>
      </c>
    </row>
    <row r="22" spans="1:21" x14ac:dyDescent="0.25">
      <c r="A22" s="12" t="s">
        <v>40</v>
      </c>
      <c r="B22" s="12"/>
      <c r="D22" s="2">
        <v>23</v>
      </c>
      <c r="F22" s="2">
        <v>23</v>
      </c>
      <c r="I22" s="2">
        <v>22</v>
      </c>
      <c r="J22" s="2">
        <v>11</v>
      </c>
      <c r="L22" s="2">
        <v>19</v>
      </c>
      <c r="N22" s="2">
        <v>15</v>
      </c>
      <c r="Q22" s="13">
        <v>113</v>
      </c>
      <c r="T22" s="2">
        <f>IF(COUNT(B22:P22)&gt;10,SUMPRODUCT(LARGE(B22:O22,{1,2,3,4,5,6,7,8,9,10})),Q22)</f>
        <v>113</v>
      </c>
      <c r="U22" s="2">
        <f t="shared" si="0"/>
        <v>6</v>
      </c>
    </row>
    <row r="23" spans="1:21" x14ac:dyDescent="0.25">
      <c r="A23" s="12" t="s">
        <v>41</v>
      </c>
      <c r="B23" s="12"/>
      <c r="F23" s="2">
        <v>24</v>
      </c>
      <c r="G23" s="2">
        <v>22</v>
      </c>
      <c r="H23" s="2">
        <v>19</v>
      </c>
      <c r="M23" s="2">
        <v>24</v>
      </c>
      <c r="N23" s="2">
        <v>17</v>
      </c>
      <c r="Q23" s="13">
        <v>106</v>
      </c>
      <c r="T23" s="2">
        <f>IF(COUNT(B23:P23)&gt;10,SUMPRODUCT(LARGE(B23:O23,{1,2,3,4,5,6,7,8,9,10})),Q23)</f>
        <v>106</v>
      </c>
      <c r="U23" s="2">
        <f t="shared" si="0"/>
        <v>5</v>
      </c>
    </row>
    <row r="24" spans="1:21" x14ac:dyDescent="0.25">
      <c r="A24" s="12" t="s">
        <v>42</v>
      </c>
      <c r="B24" s="12"/>
      <c r="C24" s="2">
        <v>27</v>
      </c>
      <c r="D24" s="2">
        <v>26</v>
      </c>
      <c r="G24" s="2">
        <v>26</v>
      </c>
      <c r="H24" s="2">
        <v>25</v>
      </c>
      <c r="Q24" s="13">
        <v>104</v>
      </c>
      <c r="T24" s="2">
        <f>IF(COUNT(B24:P24)&gt;10,SUMPRODUCT(LARGE(B24:O24,{1,2,3,4,5,6,7,8,9,10})),Q24)</f>
        <v>104</v>
      </c>
      <c r="U24" s="2">
        <f t="shared" si="0"/>
        <v>4</v>
      </c>
    </row>
    <row r="25" spans="1:21" x14ac:dyDescent="0.25">
      <c r="A25" s="12" t="s">
        <v>43</v>
      </c>
      <c r="B25" s="12">
        <v>21</v>
      </c>
      <c r="H25" s="2">
        <v>26</v>
      </c>
      <c r="L25" s="2">
        <v>25</v>
      </c>
      <c r="O25" s="2">
        <v>27</v>
      </c>
      <c r="Q25" s="13">
        <v>99</v>
      </c>
      <c r="T25" s="2">
        <f>IF(COUNT(B25:P25)&gt;10,SUMPRODUCT(LARGE(B25:O25,{1,2,3,4,5,6,7,8,9,10})),Q25)</f>
        <v>99</v>
      </c>
      <c r="U25" s="2">
        <f t="shared" si="0"/>
        <v>4</v>
      </c>
    </row>
    <row r="26" spans="1:21" x14ac:dyDescent="0.25">
      <c r="A26" s="12" t="s">
        <v>44</v>
      </c>
      <c r="B26" s="12"/>
      <c r="E26" s="2">
        <v>23</v>
      </c>
      <c r="F26" s="2">
        <v>21</v>
      </c>
      <c r="J26" s="2">
        <v>20</v>
      </c>
      <c r="K26" s="2">
        <v>25</v>
      </c>
      <c r="Q26" s="13">
        <v>89</v>
      </c>
      <c r="T26" s="2">
        <f>IF(COUNT(B26:P26)&gt;10,SUMPRODUCT(LARGE(B26:O26,{1,2,3,4,5,6,7,8,9,10})),Q26)</f>
        <v>89</v>
      </c>
      <c r="U26" s="2">
        <f t="shared" si="0"/>
        <v>4</v>
      </c>
    </row>
    <row r="27" spans="1:21" x14ac:dyDescent="0.25">
      <c r="A27" s="12" t="s">
        <v>39</v>
      </c>
      <c r="B27" s="12"/>
      <c r="J27" s="2">
        <v>28</v>
      </c>
      <c r="K27" s="2">
        <v>29</v>
      </c>
      <c r="O27" s="2">
        <v>30</v>
      </c>
      <c r="Q27" s="13">
        <v>87</v>
      </c>
      <c r="T27" s="2">
        <f>IF(COUNT(B27:P27)&gt;10,SUMPRODUCT(LARGE(B27:O27,{1,2,3,4,5,6,7,8,9,10})),Q27)</f>
        <v>87</v>
      </c>
      <c r="U27" s="2">
        <f t="shared" si="0"/>
        <v>3</v>
      </c>
    </row>
    <row r="28" spans="1:21" x14ac:dyDescent="0.25">
      <c r="A28" s="12" t="s">
        <v>49</v>
      </c>
      <c r="B28" s="12"/>
      <c r="G28" s="2">
        <v>21</v>
      </c>
      <c r="H28" s="2">
        <v>21</v>
      </c>
      <c r="J28" s="2">
        <v>16</v>
      </c>
      <c r="P28" s="2">
        <v>23</v>
      </c>
      <c r="Q28" s="13">
        <v>81</v>
      </c>
      <c r="T28" s="2">
        <f>IF(COUNT(B28:P28)&gt;10,SUMPRODUCT(LARGE(B28:O28,{1,2,3,4,5,6,7,8,9,10})),Q28)</f>
        <v>81</v>
      </c>
      <c r="U28" s="2">
        <f t="shared" si="0"/>
        <v>4</v>
      </c>
    </row>
    <row r="29" spans="1:21" x14ac:dyDescent="0.25">
      <c r="A29" s="12" t="s">
        <v>45</v>
      </c>
      <c r="B29" s="12">
        <v>29</v>
      </c>
      <c r="M29" s="2">
        <v>25</v>
      </c>
      <c r="N29" s="2">
        <v>25</v>
      </c>
      <c r="Q29" s="13">
        <v>79</v>
      </c>
      <c r="T29" s="2">
        <f>IF(COUNT(B29:P29)&gt;10,SUMPRODUCT(LARGE(B29:O29,{1,2,3,4,5,6,7,8,9,10})),Q29)</f>
        <v>79</v>
      </c>
      <c r="U29" s="2">
        <f t="shared" si="0"/>
        <v>3</v>
      </c>
    </row>
    <row r="30" spans="1:21" x14ac:dyDescent="0.25">
      <c r="A30" s="12" t="s">
        <v>46</v>
      </c>
      <c r="B30" s="12">
        <v>16</v>
      </c>
      <c r="H30" s="2">
        <v>17</v>
      </c>
      <c r="K30" s="2">
        <v>22</v>
      </c>
      <c r="M30" s="2">
        <v>23</v>
      </c>
      <c r="Q30" s="13">
        <v>78</v>
      </c>
      <c r="T30" s="2">
        <f>IF(COUNT(B30:P30)&gt;10,SUMPRODUCT(LARGE(B30:O30,{1,2,3,4,5,6,7,8,9,10})),Q30)</f>
        <v>78</v>
      </c>
      <c r="U30" s="2">
        <f t="shared" si="0"/>
        <v>4</v>
      </c>
    </row>
    <row r="31" spans="1:21" x14ac:dyDescent="0.25">
      <c r="A31" s="12" t="s">
        <v>47</v>
      </c>
      <c r="B31" s="12">
        <v>14</v>
      </c>
      <c r="D31" s="2">
        <v>18</v>
      </c>
      <c r="E31" s="2">
        <v>19</v>
      </c>
      <c r="H31" s="2">
        <v>15</v>
      </c>
      <c r="J31" s="2">
        <v>8</v>
      </c>
      <c r="Q31" s="13">
        <v>74</v>
      </c>
      <c r="T31" s="2">
        <f>IF(COUNT(B31:P31)&gt;10,SUMPRODUCT(LARGE(B31:O31,{1,2,3,4,5,6,7,8,9,10})),Q31)</f>
        <v>74</v>
      </c>
      <c r="U31" s="2">
        <f t="shared" si="0"/>
        <v>5</v>
      </c>
    </row>
    <row r="32" spans="1:21" x14ac:dyDescent="0.25">
      <c r="A32" s="12" t="s">
        <v>48</v>
      </c>
      <c r="B32" s="12">
        <v>23</v>
      </c>
      <c r="J32" s="2">
        <v>18</v>
      </c>
      <c r="N32" s="2">
        <v>20</v>
      </c>
      <c r="Q32" s="13">
        <v>61</v>
      </c>
      <c r="T32" s="2">
        <f>IF(COUNT(B32:P32)&gt;10,SUMPRODUCT(LARGE(B32:O32,{1,2,3,4,5,6,7,8,9,10})),Q32)</f>
        <v>61</v>
      </c>
      <c r="U32" s="2">
        <f t="shared" si="0"/>
        <v>3</v>
      </c>
    </row>
    <row r="33" spans="1:21" x14ac:dyDescent="0.25">
      <c r="A33" s="12" t="s">
        <v>51</v>
      </c>
      <c r="B33" s="12"/>
      <c r="J33" s="2">
        <v>25</v>
      </c>
      <c r="O33" s="2">
        <v>28</v>
      </c>
      <c r="Q33" s="13">
        <v>53</v>
      </c>
      <c r="T33" s="2">
        <f>IF(COUNT(B33:P33)&gt;10,SUMPRODUCT(LARGE(B33:O33,{1,2,3,4,5,6,7,8,9,10})),Q33)</f>
        <v>53</v>
      </c>
      <c r="U33" s="2">
        <f t="shared" si="0"/>
        <v>2</v>
      </c>
    </row>
    <row r="34" spans="1:21" x14ac:dyDescent="0.25">
      <c r="A34" s="12" t="s">
        <v>52</v>
      </c>
      <c r="B34" s="12">
        <v>28</v>
      </c>
      <c r="J34" s="2">
        <v>24</v>
      </c>
      <c r="Q34" s="13">
        <v>52</v>
      </c>
      <c r="T34" s="2">
        <f>IF(COUNT(B34:P34)&gt;10,SUMPRODUCT(LARGE(B34:O34,{1,2,3,4,5,6,7,8,9,10})),Q34)</f>
        <v>52</v>
      </c>
      <c r="U34" s="2">
        <f t="shared" si="0"/>
        <v>2</v>
      </c>
    </row>
    <row r="35" spans="1:21" x14ac:dyDescent="0.25">
      <c r="A35" s="12" t="s">
        <v>53</v>
      </c>
      <c r="B35" s="12"/>
      <c r="D35" s="2">
        <v>15</v>
      </c>
      <c r="E35" s="2">
        <v>17</v>
      </c>
      <c r="N35" s="2">
        <v>14</v>
      </c>
      <c r="Q35" s="13">
        <v>46</v>
      </c>
      <c r="T35" s="2">
        <f>IF(COUNT(B35:P35)&gt;10,SUMPRODUCT(LARGE(B35:O35,{1,2,3,4,5,6,7,8,9,10})),Q35)</f>
        <v>46</v>
      </c>
      <c r="U35" s="2">
        <f t="shared" si="0"/>
        <v>3</v>
      </c>
    </row>
    <row r="36" spans="1:21" x14ac:dyDescent="0.25">
      <c r="A36" s="12" t="s">
        <v>54</v>
      </c>
      <c r="B36" s="12"/>
      <c r="F36" s="2">
        <v>20</v>
      </c>
      <c r="N36" s="2">
        <v>16</v>
      </c>
      <c r="Q36" s="13">
        <v>36</v>
      </c>
      <c r="T36" s="2">
        <f>IF(COUNT(B36:P36)&gt;10,SUMPRODUCT(LARGE(B36:O36,{1,2,3,4,5,6,7,8,9,10})),Q36)</f>
        <v>36</v>
      </c>
      <c r="U36" s="2">
        <f t="shared" si="0"/>
        <v>2</v>
      </c>
    </row>
    <row r="37" spans="1:21" x14ac:dyDescent="0.25">
      <c r="A37" s="12" t="s">
        <v>50</v>
      </c>
      <c r="B37" s="12"/>
      <c r="F37" s="2">
        <v>28</v>
      </c>
      <c r="Q37" s="13">
        <v>28</v>
      </c>
      <c r="T37" s="2">
        <f>IF(COUNT(B37:P37)&gt;10,SUMPRODUCT(LARGE(B37:O37,{1,2,3,4,5,6,7,8,9,10})),Q37)</f>
        <v>28</v>
      </c>
      <c r="U37" s="2">
        <f t="shared" si="0"/>
        <v>1</v>
      </c>
    </row>
    <row r="38" spans="1:21" x14ac:dyDescent="0.25">
      <c r="A38" s="12" t="s">
        <v>55</v>
      </c>
      <c r="B38" s="12"/>
      <c r="I38" s="2">
        <v>19</v>
      </c>
      <c r="J38" s="2">
        <v>9</v>
      </c>
      <c r="Q38" s="13">
        <v>28</v>
      </c>
      <c r="T38" s="2">
        <f>IF(COUNT(B38:P38)&gt;10,SUMPRODUCT(LARGE(B38:O38,{1,2,3,4,5,6,7,8,9,10})),Q38)</f>
        <v>28</v>
      </c>
      <c r="U38" s="2">
        <f t="shared" si="0"/>
        <v>2</v>
      </c>
    </row>
    <row r="39" spans="1:21" x14ac:dyDescent="0.25">
      <c r="A39" s="12" t="s">
        <v>56</v>
      </c>
      <c r="B39" s="12"/>
      <c r="D39" s="2">
        <v>27</v>
      </c>
      <c r="Q39" s="13">
        <v>27</v>
      </c>
      <c r="T39" s="2">
        <f>IF(COUNT(B39:P39)&gt;10,SUMPRODUCT(LARGE(B39:O39,{1,2,3,4,5,6,7,8,9,10})),Q39)</f>
        <v>27</v>
      </c>
      <c r="U39" s="2">
        <f t="shared" si="0"/>
        <v>1</v>
      </c>
    </row>
    <row r="40" spans="1:21" x14ac:dyDescent="0.25">
      <c r="A40" s="12" t="s">
        <v>57</v>
      </c>
      <c r="B40" s="12"/>
      <c r="E40" s="2">
        <v>18</v>
      </c>
      <c r="J40" s="2">
        <v>7</v>
      </c>
      <c r="Q40" s="13">
        <v>25</v>
      </c>
      <c r="T40" s="2">
        <f>IF(COUNT(B40:P40)&gt;10,SUMPRODUCT(LARGE(B40:O40,{1,2,3,4,5,6,7,8,9,10})),Q40)</f>
        <v>25</v>
      </c>
      <c r="U40" s="2">
        <f t="shared" si="0"/>
        <v>2</v>
      </c>
    </row>
    <row r="41" spans="1:21" x14ac:dyDescent="0.25">
      <c r="A41" s="12" t="s">
        <v>58</v>
      </c>
      <c r="B41" s="12">
        <v>22</v>
      </c>
      <c r="Q41" s="13">
        <v>22</v>
      </c>
      <c r="T41" s="2">
        <f>IF(COUNT(B41:P41)&gt;10,SUMPRODUCT(LARGE(B41:O41,{1,2,3,4,5,6,7,8,9,10})),Q41)</f>
        <v>22</v>
      </c>
      <c r="U41" s="2">
        <f t="shared" si="0"/>
        <v>1</v>
      </c>
    </row>
    <row r="42" spans="1:21" x14ac:dyDescent="0.25">
      <c r="A42" s="12" t="s">
        <v>131</v>
      </c>
      <c r="B42" s="12"/>
      <c r="P42" s="2">
        <v>22</v>
      </c>
      <c r="Q42" s="13">
        <v>22</v>
      </c>
      <c r="T42" s="2">
        <f>IF(COUNT(B42:P42)&gt;10,SUMPRODUCT(LARGE(B42:O42,{1,2,3,4,5,6,7,8,9,10})),Q42)</f>
        <v>22</v>
      </c>
      <c r="U42" s="2">
        <f t="shared" si="0"/>
        <v>1</v>
      </c>
    </row>
    <row r="43" spans="1:21" x14ac:dyDescent="0.25">
      <c r="A43" s="12" t="s">
        <v>59</v>
      </c>
      <c r="B43" s="12"/>
      <c r="N43" s="2">
        <v>19</v>
      </c>
      <c r="Q43" s="13">
        <v>19</v>
      </c>
      <c r="T43" s="2">
        <f>IF(COUNT(B43:P43)&gt;10,SUMPRODUCT(LARGE(B43:O43,{1,2,3,4,5,6,7,8,9,10})),Q43)</f>
        <v>19</v>
      </c>
      <c r="U43" s="2">
        <f t="shared" si="0"/>
        <v>1</v>
      </c>
    </row>
    <row r="44" spans="1:21" x14ac:dyDescent="0.25">
      <c r="A44" s="12" t="s">
        <v>60</v>
      </c>
      <c r="B44" s="12"/>
      <c r="D44" s="2">
        <v>19</v>
      </c>
      <c r="Q44" s="13">
        <v>19</v>
      </c>
      <c r="T44" s="2">
        <f>IF(COUNT(B44:P44)&gt;10,SUMPRODUCT(LARGE(B44:O44,{1,2,3,4,5,6,7,8,9,10})),Q44)</f>
        <v>19</v>
      </c>
      <c r="U44" s="2">
        <f t="shared" si="0"/>
        <v>1</v>
      </c>
    </row>
    <row r="45" spans="1:21" x14ac:dyDescent="0.25">
      <c r="A45" s="12" t="s">
        <v>61</v>
      </c>
      <c r="B45" s="12">
        <v>19</v>
      </c>
      <c r="Q45" s="13">
        <v>19</v>
      </c>
      <c r="T45" s="2">
        <f>IF(COUNT(B45:P45)&gt;10,SUMPRODUCT(LARGE(B45:O45,{1,2,3,4,5,6,7,8,9,10})),Q45)</f>
        <v>19</v>
      </c>
      <c r="U45" s="2">
        <f t="shared" si="0"/>
        <v>1</v>
      </c>
    </row>
    <row r="46" spans="1:21" x14ac:dyDescent="0.25">
      <c r="A46" s="12" t="s">
        <v>62</v>
      </c>
      <c r="B46" s="12"/>
      <c r="D46" s="2">
        <v>17</v>
      </c>
      <c r="Q46" s="13">
        <v>17</v>
      </c>
      <c r="T46" s="2">
        <f>IF(COUNT(B46:P46)&gt;10,SUMPRODUCT(LARGE(B46:O46,{1,2,3,4,5,6,7,8,9,10})),Q46)</f>
        <v>17</v>
      </c>
      <c r="U46" s="2">
        <f t="shared" si="0"/>
        <v>1</v>
      </c>
    </row>
    <row r="47" spans="1:21" x14ac:dyDescent="0.25">
      <c r="A47" s="14" t="s">
        <v>63</v>
      </c>
      <c r="B47" s="14"/>
      <c r="C47" s="15"/>
      <c r="D47" s="15">
        <v>14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>
        <v>14</v>
      </c>
      <c r="T47" s="2">
        <f>IF(COUNT(B47:P47)&gt;10,SUMPRODUCT(LARGE(B47:O47,{1,2,3,4,5,6,7,8,9,10})),Q47)</f>
        <v>14</v>
      </c>
      <c r="U47" s="2">
        <f t="shared" si="0"/>
        <v>1</v>
      </c>
    </row>
    <row r="48" spans="1:21" x14ac:dyDescent="0.25">
      <c r="A48" s="15"/>
      <c r="B48" s="15"/>
    </row>
    <row r="49" spans="1:21" x14ac:dyDescent="0.25">
      <c r="A49" s="1" t="s">
        <v>0</v>
      </c>
      <c r="B49" s="1" t="s">
        <v>64</v>
      </c>
    </row>
    <row r="51" spans="1:21" x14ac:dyDescent="0.25">
      <c r="A51" s="3" t="s">
        <v>2</v>
      </c>
      <c r="B51" s="3" t="s">
        <v>3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</row>
    <row r="52" spans="1:21" x14ac:dyDescent="0.25">
      <c r="A52" s="3" t="s">
        <v>4</v>
      </c>
      <c r="B52" s="3" t="s">
        <v>5</v>
      </c>
      <c r="C52" s="10" t="s">
        <v>6</v>
      </c>
      <c r="D52" s="10" t="s">
        <v>7</v>
      </c>
      <c r="E52" s="10" t="s">
        <v>8</v>
      </c>
      <c r="F52" s="10" t="s">
        <v>9</v>
      </c>
      <c r="G52" s="10" t="s">
        <v>10</v>
      </c>
      <c r="H52" s="10" t="s">
        <v>11</v>
      </c>
      <c r="I52" s="10" t="s">
        <v>12</v>
      </c>
      <c r="J52" s="10" t="s">
        <v>13</v>
      </c>
      <c r="K52" s="10" t="s">
        <v>14</v>
      </c>
      <c r="L52" s="10" t="s">
        <v>15</v>
      </c>
      <c r="M52" s="10" t="s">
        <v>16</v>
      </c>
      <c r="N52" s="10" t="s">
        <v>17</v>
      </c>
      <c r="O52" s="10" t="s">
        <v>18</v>
      </c>
      <c r="P52" s="10" t="s">
        <v>130</v>
      </c>
      <c r="Q52" s="11" t="s">
        <v>19</v>
      </c>
      <c r="T52" s="2" t="s">
        <v>20</v>
      </c>
      <c r="U52" s="2" t="s">
        <v>21</v>
      </c>
    </row>
    <row r="53" spans="1:21" x14ac:dyDescent="0.25">
      <c r="A53" s="3" t="s">
        <v>65</v>
      </c>
      <c r="B53" s="3">
        <v>28</v>
      </c>
      <c r="C53" s="10">
        <v>28</v>
      </c>
      <c r="D53" s="10">
        <v>28</v>
      </c>
      <c r="E53" s="10">
        <v>28</v>
      </c>
      <c r="F53" s="10">
        <v>26</v>
      </c>
      <c r="G53" s="10">
        <v>23</v>
      </c>
      <c r="H53" s="10"/>
      <c r="I53" s="10">
        <v>29</v>
      </c>
      <c r="J53" s="10">
        <v>24</v>
      </c>
      <c r="K53" s="10">
        <v>25</v>
      </c>
      <c r="L53" s="10">
        <v>28</v>
      </c>
      <c r="M53" s="10">
        <v>29</v>
      </c>
      <c r="N53" s="10">
        <v>26</v>
      </c>
      <c r="O53" s="10"/>
      <c r="P53" s="10"/>
      <c r="Q53" s="11">
        <v>322</v>
      </c>
      <c r="T53" s="2">
        <f>IF(COUNT(B53:P53)&gt;10,SUMPRODUCT(LARGE(B53:O53,{1,2,3,4,5,6,7,8,9,10})),Q53)</f>
        <v>275</v>
      </c>
      <c r="U53" s="2">
        <f>IF(COUNT(B53:P53)&gt;10,10,COUNT(B53:P53))</f>
        <v>10</v>
      </c>
    </row>
    <row r="54" spans="1:21" x14ac:dyDescent="0.25">
      <c r="A54" s="12" t="s">
        <v>66</v>
      </c>
      <c r="B54" s="12"/>
      <c r="F54" s="2">
        <v>28</v>
      </c>
      <c r="G54" s="2">
        <v>24</v>
      </c>
      <c r="H54" s="2">
        <v>27</v>
      </c>
      <c r="I54" s="2">
        <v>27</v>
      </c>
      <c r="J54" s="2">
        <v>22</v>
      </c>
      <c r="K54" s="2">
        <v>26</v>
      </c>
      <c r="L54" s="2">
        <v>29</v>
      </c>
      <c r="M54" s="2">
        <v>28</v>
      </c>
      <c r="N54" s="2">
        <v>27</v>
      </c>
      <c r="O54" s="2">
        <v>28</v>
      </c>
      <c r="Q54" s="13">
        <v>266</v>
      </c>
      <c r="T54" s="2">
        <f>IF(COUNT(B54:P54)&gt;10,SUMPRODUCT(LARGE(B54:O54,{1,2,3,4,5,6,7,8,9,10})),Q54)</f>
        <v>266</v>
      </c>
      <c r="U54" s="2">
        <f t="shared" ref="U54:U117" si="1">IF(COUNT(B54:P54)&gt;10,10,COUNT(B54:P54))</f>
        <v>10</v>
      </c>
    </row>
    <row r="55" spans="1:21" x14ac:dyDescent="0.25">
      <c r="A55" s="12" t="s">
        <v>67</v>
      </c>
      <c r="B55" s="12">
        <v>26</v>
      </c>
      <c r="D55" s="2">
        <v>20</v>
      </c>
      <c r="E55" s="2">
        <v>29</v>
      </c>
      <c r="G55" s="2">
        <v>22</v>
      </c>
      <c r="H55" s="2">
        <v>25</v>
      </c>
      <c r="J55" s="2">
        <v>27</v>
      </c>
      <c r="L55" s="2">
        <v>27</v>
      </c>
      <c r="M55" s="2">
        <v>27</v>
      </c>
      <c r="O55" s="2">
        <v>27</v>
      </c>
      <c r="P55" s="2">
        <v>28</v>
      </c>
      <c r="Q55" s="13">
        <v>258</v>
      </c>
      <c r="T55" s="2">
        <f>IF(COUNT(B55:P55)&gt;10,SUMPRODUCT(LARGE(B55:O55,{1,2,3,4,5,6,7,8,9,10})),Q55)</f>
        <v>258</v>
      </c>
      <c r="U55" s="2">
        <f t="shared" si="1"/>
        <v>10</v>
      </c>
    </row>
    <row r="56" spans="1:21" x14ac:dyDescent="0.25">
      <c r="A56" s="12" t="s">
        <v>69</v>
      </c>
      <c r="B56" s="12"/>
      <c r="C56" s="2">
        <v>27</v>
      </c>
      <c r="D56" s="2">
        <v>27</v>
      </c>
      <c r="E56" s="2">
        <v>27</v>
      </c>
      <c r="F56" s="2">
        <v>27</v>
      </c>
      <c r="G56" s="2">
        <v>25</v>
      </c>
      <c r="K56" s="2">
        <v>28</v>
      </c>
      <c r="L56" s="2">
        <v>26</v>
      </c>
      <c r="N56" s="2">
        <v>24</v>
      </c>
      <c r="P56" s="2">
        <v>26</v>
      </c>
      <c r="Q56" s="13">
        <v>237</v>
      </c>
      <c r="T56" s="2">
        <f>IF(COUNT(B56:P56)&gt;10,SUMPRODUCT(LARGE(B56:O56,{1,2,3,4,5,6,7,8,9,10})),Q56)</f>
        <v>237</v>
      </c>
      <c r="U56" s="2">
        <f t="shared" si="1"/>
        <v>9</v>
      </c>
    </row>
    <row r="57" spans="1:21" x14ac:dyDescent="0.25">
      <c r="A57" s="12" t="s">
        <v>68</v>
      </c>
      <c r="B57" s="12">
        <v>20</v>
      </c>
      <c r="C57" s="2">
        <v>22</v>
      </c>
      <c r="D57" s="2">
        <v>21</v>
      </c>
      <c r="E57" s="2">
        <v>22</v>
      </c>
      <c r="F57" s="2">
        <v>21</v>
      </c>
      <c r="G57" s="2">
        <v>14</v>
      </c>
      <c r="H57" s="2">
        <v>20</v>
      </c>
      <c r="J57" s="2">
        <v>21</v>
      </c>
      <c r="L57" s="2">
        <v>24</v>
      </c>
      <c r="N57" s="2">
        <v>15</v>
      </c>
      <c r="O57" s="2">
        <v>24</v>
      </c>
      <c r="Q57" s="13">
        <v>224</v>
      </c>
      <c r="T57" s="2">
        <f>IF(COUNT(B57:P57)&gt;10,SUMPRODUCT(LARGE(B57:O57,{1,2,3,4,5,6,7,8,9,10})),Q57)</f>
        <v>210</v>
      </c>
      <c r="U57" s="2">
        <f t="shared" si="1"/>
        <v>10</v>
      </c>
    </row>
    <row r="58" spans="1:21" x14ac:dyDescent="0.25">
      <c r="A58" s="12" t="s">
        <v>70</v>
      </c>
      <c r="B58" s="12"/>
      <c r="D58" s="2">
        <v>30</v>
      </c>
      <c r="G58" s="2">
        <v>30</v>
      </c>
      <c r="H58" s="2">
        <v>30</v>
      </c>
      <c r="K58" s="2">
        <v>30</v>
      </c>
      <c r="M58" s="2">
        <v>30</v>
      </c>
      <c r="O58" s="2">
        <v>30</v>
      </c>
      <c r="P58" s="2">
        <v>30</v>
      </c>
      <c r="Q58" s="13">
        <v>210</v>
      </c>
      <c r="T58" s="2">
        <f>IF(COUNT(B58:P58)&gt;10,SUMPRODUCT(LARGE(B58:O58,{1,2,3,4,5,6,7,8,9,10})),Q58)</f>
        <v>210</v>
      </c>
      <c r="U58" s="2">
        <f t="shared" si="1"/>
        <v>7</v>
      </c>
    </row>
    <row r="59" spans="1:21" x14ac:dyDescent="0.25">
      <c r="A59" s="12" t="s">
        <v>71</v>
      </c>
      <c r="B59" s="12">
        <v>30</v>
      </c>
      <c r="G59" s="2">
        <v>28</v>
      </c>
      <c r="H59" s="2">
        <v>28</v>
      </c>
      <c r="K59" s="2">
        <v>29</v>
      </c>
      <c r="L59" s="2">
        <v>30</v>
      </c>
      <c r="O59" s="2">
        <v>25</v>
      </c>
      <c r="P59" s="2">
        <v>29</v>
      </c>
      <c r="Q59" s="13">
        <v>199</v>
      </c>
      <c r="T59" s="2">
        <f>IF(COUNT(B59:P59)&gt;10,SUMPRODUCT(LARGE(B59:O59,{1,2,3,4,5,6,7,8,9,10})),Q59)</f>
        <v>199</v>
      </c>
      <c r="U59" s="2">
        <f t="shared" si="1"/>
        <v>7</v>
      </c>
    </row>
    <row r="60" spans="1:21" x14ac:dyDescent="0.25">
      <c r="A60" s="12" t="s">
        <v>72</v>
      </c>
      <c r="B60" s="12">
        <v>16</v>
      </c>
      <c r="C60" s="2">
        <v>18</v>
      </c>
      <c r="D60" s="2">
        <v>12</v>
      </c>
      <c r="E60" s="2">
        <v>10</v>
      </c>
      <c r="F60" s="2">
        <v>16</v>
      </c>
      <c r="G60" s="2">
        <v>5</v>
      </c>
      <c r="H60" s="2">
        <v>6</v>
      </c>
      <c r="J60" s="2">
        <v>6</v>
      </c>
      <c r="L60" s="2">
        <v>21</v>
      </c>
      <c r="N60" s="2">
        <v>13</v>
      </c>
      <c r="O60" s="2">
        <v>20</v>
      </c>
      <c r="P60" s="2">
        <v>37</v>
      </c>
      <c r="Q60" s="13">
        <v>180</v>
      </c>
      <c r="T60" s="2">
        <f>IF(COUNT(B60:P60)&gt;10,SUMPRODUCT(LARGE(B60:O60,{1,2,3,4,5,6,7,8,9,10})),Q60)</f>
        <v>138</v>
      </c>
      <c r="U60" s="2">
        <f t="shared" si="1"/>
        <v>10</v>
      </c>
    </row>
    <row r="61" spans="1:21" x14ac:dyDescent="0.25">
      <c r="A61" s="12" t="s">
        <v>73</v>
      </c>
      <c r="B61" s="12">
        <v>23</v>
      </c>
      <c r="E61" s="2">
        <v>25</v>
      </c>
      <c r="F61" s="2">
        <v>22</v>
      </c>
      <c r="G61" s="2">
        <v>19</v>
      </c>
      <c r="H61" s="2">
        <v>22</v>
      </c>
      <c r="I61" s="2">
        <v>28</v>
      </c>
      <c r="N61" s="2">
        <v>21</v>
      </c>
      <c r="Q61" s="13">
        <v>160</v>
      </c>
      <c r="T61" s="2">
        <f>IF(COUNT(B61:P61)&gt;10,SUMPRODUCT(LARGE(B61:O61,{1,2,3,4,5,6,7,8,9,10})),Q61)</f>
        <v>160</v>
      </c>
      <c r="U61" s="2">
        <f t="shared" si="1"/>
        <v>7</v>
      </c>
    </row>
    <row r="62" spans="1:21" x14ac:dyDescent="0.25">
      <c r="A62" s="12" t="s">
        <v>77</v>
      </c>
      <c r="B62" s="12"/>
      <c r="G62" s="2">
        <v>18</v>
      </c>
      <c r="H62" s="2">
        <v>24</v>
      </c>
      <c r="K62" s="2">
        <v>27</v>
      </c>
      <c r="M62" s="2">
        <v>26</v>
      </c>
      <c r="O62" s="2">
        <v>26</v>
      </c>
      <c r="P62" s="2">
        <v>23</v>
      </c>
      <c r="Q62" s="13">
        <v>144</v>
      </c>
      <c r="T62" s="2">
        <f>IF(COUNT(B62:P62)&gt;10,SUMPRODUCT(LARGE(B62:O62,{1,2,3,4,5,6,7,8,9,10})),Q62)</f>
        <v>144</v>
      </c>
      <c r="U62" s="2">
        <f t="shared" si="1"/>
        <v>6</v>
      </c>
    </row>
    <row r="63" spans="1:21" x14ac:dyDescent="0.25">
      <c r="A63" s="12" t="s">
        <v>74</v>
      </c>
      <c r="B63" s="12">
        <v>17</v>
      </c>
      <c r="D63" s="2">
        <v>14</v>
      </c>
      <c r="E63" s="2">
        <v>14</v>
      </c>
      <c r="F63" s="2">
        <v>18</v>
      </c>
      <c r="H63" s="2">
        <v>9</v>
      </c>
      <c r="J63" s="2">
        <v>16</v>
      </c>
      <c r="K63" s="2">
        <v>20</v>
      </c>
      <c r="N63" s="2">
        <v>16</v>
      </c>
      <c r="P63" s="2">
        <v>20</v>
      </c>
      <c r="Q63" s="13">
        <v>144</v>
      </c>
      <c r="T63" s="2">
        <f>IF(COUNT(B63:P63)&gt;10,SUMPRODUCT(LARGE(B63:O63,{1,2,3,4,5,6,7,8,9,10})),Q63)</f>
        <v>144</v>
      </c>
      <c r="U63" s="2">
        <f t="shared" si="1"/>
        <v>9</v>
      </c>
    </row>
    <row r="64" spans="1:21" x14ac:dyDescent="0.25">
      <c r="A64" s="12" t="s">
        <v>76</v>
      </c>
      <c r="B64" s="12">
        <v>21</v>
      </c>
      <c r="D64" s="2">
        <v>24</v>
      </c>
      <c r="E64" s="2">
        <v>24</v>
      </c>
      <c r="G64" s="2">
        <v>10</v>
      </c>
      <c r="H64" s="2">
        <v>18</v>
      </c>
      <c r="K64" s="2">
        <v>24</v>
      </c>
      <c r="P64" s="2">
        <v>21</v>
      </c>
      <c r="Q64" s="13">
        <v>142</v>
      </c>
      <c r="T64" s="2">
        <f>IF(COUNT(B64:P64)&gt;10,SUMPRODUCT(LARGE(B64:O64,{1,2,3,4,5,6,7,8,9,10})),Q64)</f>
        <v>142</v>
      </c>
      <c r="U64" s="2">
        <f t="shared" si="1"/>
        <v>7</v>
      </c>
    </row>
    <row r="65" spans="1:21" x14ac:dyDescent="0.25">
      <c r="A65" s="12" t="s">
        <v>75</v>
      </c>
      <c r="B65" s="12"/>
      <c r="C65" s="2">
        <v>29</v>
      </c>
      <c r="D65" s="2">
        <v>25</v>
      </c>
      <c r="E65" s="2">
        <v>26</v>
      </c>
      <c r="F65" s="2">
        <v>25</v>
      </c>
      <c r="H65" s="2">
        <v>23</v>
      </c>
      <c r="Q65" s="13">
        <v>128</v>
      </c>
      <c r="T65" s="2">
        <f>IF(COUNT(B65:P65)&gt;10,SUMPRODUCT(LARGE(B65:O65,{1,2,3,4,5,6,7,8,9,10})),Q65)</f>
        <v>128</v>
      </c>
      <c r="U65" s="2">
        <f t="shared" si="1"/>
        <v>5</v>
      </c>
    </row>
    <row r="66" spans="1:21" x14ac:dyDescent="0.25">
      <c r="A66" s="12" t="s">
        <v>78</v>
      </c>
      <c r="B66" s="12">
        <v>27</v>
      </c>
      <c r="D66" s="2">
        <v>18</v>
      </c>
      <c r="F66" s="2">
        <v>23</v>
      </c>
      <c r="G66" s="2">
        <v>15</v>
      </c>
      <c r="H66" s="2">
        <v>14</v>
      </c>
      <c r="L66" s="2">
        <v>23</v>
      </c>
      <c r="Q66" s="13">
        <v>120</v>
      </c>
      <c r="T66" s="2">
        <f>IF(COUNT(B66:P66)&gt;10,SUMPRODUCT(LARGE(B66:O66,{1,2,3,4,5,6,7,8,9,10})),Q66)</f>
        <v>120</v>
      </c>
      <c r="U66" s="2">
        <f t="shared" si="1"/>
        <v>6</v>
      </c>
    </row>
    <row r="67" spans="1:21" x14ac:dyDescent="0.25">
      <c r="A67" s="12" t="s">
        <v>79</v>
      </c>
      <c r="B67" s="12"/>
      <c r="H67" s="2">
        <v>29</v>
      </c>
      <c r="I67" s="2">
        <v>30</v>
      </c>
      <c r="J67" s="2">
        <v>30</v>
      </c>
      <c r="O67" s="2">
        <v>29</v>
      </c>
      <c r="Q67" s="13">
        <v>118</v>
      </c>
      <c r="T67" s="2">
        <f>IF(COUNT(B67:P67)&gt;10,SUMPRODUCT(LARGE(B67:O67,{1,2,3,4,5,6,7,8,9,10})),Q67)</f>
        <v>118</v>
      </c>
      <c r="U67" s="2">
        <f t="shared" si="1"/>
        <v>4</v>
      </c>
    </row>
    <row r="68" spans="1:21" x14ac:dyDescent="0.25">
      <c r="A68" s="12" t="s">
        <v>81</v>
      </c>
      <c r="B68" s="12"/>
      <c r="C68" s="2">
        <v>20</v>
      </c>
      <c r="E68" s="2">
        <v>16</v>
      </c>
      <c r="G68" s="2">
        <v>8</v>
      </c>
      <c r="I68" s="2">
        <v>26</v>
      </c>
      <c r="K68" s="2">
        <v>21</v>
      </c>
      <c r="O68" s="2">
        <v>21</v>
      </c>
      <c r="Q68" s="13">
        <v>112</v>
      </c>
      <c r="T68" s="2">
        <f>IF(COUNT(B68:P68)&gt;10,SUMPRODUCT(LARGE(B68:O68,{1,2,3,4,5,6,7,8,9,10})),Q68)</f>
        <v>112</v>
      </c>
      <c r="U68" s="2">
        <f t="shared" si="1"/>
        <v>6</v>
      </c>
    </row>
    <row r="69" spans="1:21" x14ac:dyDescent="0.25">
      <c r="A69" s="12" t="s">
        <v>89</v>
      </c>
      <c r="B69" s="12"/>
      <c r="H69" s="2">
        <v>26</v>
      </c>
      <c r="J69" s="2">
        <v>23</v>
      </c>
      <c r="L69" s="2">
        <v>25</v>
      </c>
      <c r="P69" s="2">
        <v>25</v>
      </c>
      <c r="Q69" s="13">
        <v>99</v>
      </c>
      <c r="T69" s="2">
        <f>IF(COUNT(B69:P69)&gt;10,SUMPRODUCT(LARGE(B69:O69,{1,2,3,4,5,6,7,8,9,10})),Q69)</f>
        <v>99</v>
      </c>
      <c r="U69" s="2">
        <f t="shared" si="1"/>
        <v>4</v>
      </c>
    </row>
    <row r="70" spans="1:21" x14ac:dyDescent="0.25">
      <c r="A70" s="12" t="s">
        <v>82</v>
      </c>
      <c r="B70" s="12"/>
      <c r="E70" s="2">
        <v>20</v>
      </c>
      <c r="H70" s="2">
        <v>17</v>
      </c>
      <c r="J70" s="2">
        <v>18</v>
      </c>
      <c r="N70" s="2">
        <v>20</v>
      </c>
      <c r="O70" s="2">
        <v>23</v>
      </c>
      <c r="Q70" s="13">
        <v>98</v>
      </c>
      <c r="T70" s="2">
        <f>IF(COUNT(B70:P70)&gt;10,SUMPRODUCT(LARGE(B70:O70,{1,2,3,4,5,6,7,8,9,10})),Q70)</f>
        <v>98</v>
      </c>
      <c r="U70" s="2">
        <f t="shared" si="1"/>
        <v>5</v>
      </c>
    </row>
    <row r="71" spans="1:21" x14ac:dyDescent="0.25">
      <c r="A71" s="12" t="s">
        <v>80</v>
      </c>
      <c r="B71" s="12">
        <v>19</v>
      </c>
      <c r="D71" s="2">
        <v>22</v>
      </c>
      <c r="E71" s="2">
        <v>19</v>
      </c>
      <c r="F71" s="2">
        <v>20</v>
      </c>
      <c r="G71" s="2">
        <v>13</v>
      </c>
      <c r="Q71" s="13">
        <v>93</v>
      </c>
      <c r="T71" s="2">
        <f>IF(COUNT(B71:P71)&gt;10,SUMPRODUCT(LARGE(B71:O71,{1,2,3,4,5,6,7,8,9,10})),Q71)</f>
        <v>93</v>
      </c>
      <c r="U71" s="2">
        <f t="shared" si="1"/>
        <v>5</v>
      </c>
    </row>
    <row r="72" spans="1:21" x14ac:dyDescent="0.25">
      <c r="A72" s="12" t="s">
        <v>85</v>
      </c>
      <c r="B72" s="12"/>
      <c r="D72" s="2">
        <v>29</v>
      </c>
      <c r="F72" s="2">
        <v>30</v>
      </c>
      <c r="G72" s="2">
        <v>27</v>
      </c>
      <c r="Q72" s="13">
        <v>86</v>
      </c>
      <c r="T72" s="2">
        <f>IF(COUNT(B72:P72)&gt;10,SUMPRODUCT(LARGE(B72:O72,{1,2,3,4,5,6,7,8,9,10})),Q72)</f>
        <v>86</v>
      </c>
      <c r="U72" s="2">
        <f t="shared" si="1"/>
        <v>3</v>
      </c>
    </row>
    <row r="73" spans="1:21" x14ac:dyDescent="0.25">
      <c r="A73" s="12" t="s">
        <v>87</v>
      </c>
      <c r="B73" s="12"/>
      <c r="J73" s="2">
        <v>29</v>
      </c>
      <c r="N73" s="2">
        <v>29</v>
      </c>
      <c r="P73" s="2">
        <v>27</v>
      </c>
      <c r="Q73" s="13">
        <v>85</v>
      </c>
      <c r="T73" s="2">
        <f>IF(COUNT(B73:P73)&gt;10,SUMPRODUCT(LARGE(B73:O73,{1,2,3,4,5,6,7,8,9,10})),Q73)</f>
        <v>85</v>
      </c>
      <c r="U73" s="2">
        <f t="shared" si="1"/>
        <v>3</v>
      </c>
    </row>
    <row r="74" spans="1:21" x14ac:dyDescent="0.25">
      <c r="A74" s="12" t="s">
        <v>86</v>
      </c>
      <c r="B74" s="12">
        <v>22</v>
      </c>
      <c r="G74" s="2">
        <v>20</v>
      </c>
      <c r="H74" s="2">
        <v>21</v>
      </c>
      <c r="N74" s="2">
        <v>22</v>
      </c>
      <c r="Q74" s="13">
        <v>85</v>
      </c>
      <c r="T74" s="2">
        <f>IF(COUNT(B74:P74)&gt;10,SUMPRODUCT(LARGE(B74:O74,{1,2,3,4,5,6,7,8,9,10})),Q74)</f>
        <v>85</v>
      </c>
      <c r="U74" s="2">
        <f t="shared" si="1"/>
        <v>4</v>
      </c>
    </row>
    <row r="75" spans="1:21" x14ac:dyDescent="0.25">
      <c r="A75" s="12" t="s">
        <v>95</v>
      </c>
      <c r="B75" s="12"/>
      <c r="C75" s="2">
        <v>23</v>
      </c>
      <c r="G75" s="2">
        <v>11</v>
      </c>
      <c r="K75" s="2">
        <v>22</v>
      </c>
      <c r="P75" s="2">
        <v>22</v>
      </c>
      <c r="Q75" s="13">
        <v>78</v>
      </c>
      <c r="T75" s="2">
        <f>IF(COUNT(B75:P75)&gt;10,SUMPRODUCT(LARGE(B75:O75,{1,2,3,4,5,6,7,8,9,10})),Q75)</f>
        <v>78</v>
      </c>
      <c r="U75" s="2">
        <f t="shared" si="1"/>
        <v>4</v>
      </c>
    </row>
    <row r="76" spans="1:21" x14ac:dyDescent="0.25">
      <c r="A76" s="12" t="s">
        <v>88</v>
      </c>
      <c r="B76" s="12"/>
      <c r="D76" s="2">
        <v>17</v>
      </c>
      <c r="F76" s="2">
        <v>19</v>
      </c>
      <c r="J76" s="2">
        <v>19</v>
      </c>
      <c r="L76" s="2">
        <v>22</v>
      </c>
      <c r="Q76" s="13">
        <v>77</v>
      </c>
      <c r="T76" s="2">
        <f>IF(COUNT(B76:P76)&gt;10,SUMPRODUCT(LARGE(B76:O76,{1,2,3,4,5,6,7,8,9,10})),Q76)</f>
        <v>77</v>
      </c>
      <c r="U76" s="2">
        <f t="shared" si="1"/>
        <v>4</v>
      </c>
    </row>
    <row r="77" spans="1:21" x14ac:dyDescent="0.25">
      <c r="A77" s="12" t="s">
        <v>90</v>
      </c>
      <c r="B77" s="12">
        <v>18</v>
      </c>
      <c r="C77" s="2">
        <v>21</v>
      </c>
      <c r="J77" s="2">
        <v>13</v>
      </c>
      <c r="N77" s="2">
        <v>18</v>
      </c>
      <c r="Q77" s="13">
        <v>70</v>
      </c>
      <c r="T77" s="2">
        <f>IF(COUNT(B77:P77)&gt;10,SUMPRODUCT(LARGE(B77:O77,{1,2,3,4,5,6,7,8,9,10})),Q77)</f>
        <v>70</v>
      </c>
      <c r="U77" s="2">
        <f t="shared" si="1"/>
        <v>4</v>
      </c>
    </row>
    <row r="78" spans="1:21" x14ac:dyDescent="0.25">
      <c r="A78" s="12" t="s">
        <v>91</v>
      </c>
      <c r="B78" s="12"/>
      <c r="J78" s="2">
        <v>20</v>
      </c>
      <c r="K78" s="2">
        <v>23</v>
      </c>
      <c r="P78" s="2">
        <v>24</v>
      </c>
      <c r="Q78" s="13">
        <v>67</v>
      </c>
      <c r="T78" s="2">
        <f>IF(COUNT(B78:P78)&gt;10,SUMPRODUCT(LARGE(B78:O78,{1,2,3,4,5,6,7,8,9,10})),Q78)</f>
        <v>67</v>
      </c>
      <c r="U78" s="2">
        <f t="shared" si="1"/>
        <v>3</v>
      </c>
    </row>
    <row r="79" spans="1:21" x14ac:dyDescent="0.25">
      <c r="A79" s="12" t="s">
        <v>92</v>
      </c>
      <c r="B79" s="12"/>
      <c r="D79" s="2">
        <v>23</v>
      </c>
      <c r="E79" s="2">
        <v>23</v>
      </c>
      <c r="G79" s="2">
        <v>17</v>
      </c>
      <c r="Q79" s="13">
        <v>63</v>
      </c>
      <c r="T79" s="2">
        <f>IF(COUNT(B79:P79)&gt;10,SUMPRODUCT(LARGE(B79:O79,{1,2,3,4,5,6,7,8,9,10})),Q79)</f>
        <v>63</v>
      </c>
      <c r="U79" s="2">
        <f t="shared" si="1"/>
        <v>3</v>
      </c>
    </row>
    <row r="80" spans="1:21" x14ac:dyDescent="0.25">
      <c r="A80" s="12" t="s">
        <v>94</v>
      </c>
      <c r="B80" s="12">
        <v>25</v>
      </c>
      <c r="C80" s="2">
        <v>25</v>
      </c>
      <c r="H80" s="2">
        <v>12</v>
      </c>
      <c r="Q80" s="13">
        <v>62</v>
      </c>
      <c r="T80" s="2">
        <f>IF(COUNT(B80:P80)&gt;10,SUMPRODUCT(LARGE(B80:O80,{1,2,3,4,5,6,7,8,9,10})),Q80)</f>
        <v>62</v>
      </c>
      <c r="U80" s="2">
        <f t="shared" si="1"/>
        <v>3</v>
      </c>
    </row>
    <row r="81" spans="1:21" x14ac:dyDescent="0.25">
      <c r="A81" s="12" t="s">
        <v>93</v>
      </c>
      <c r="B81" s="12"/>
      <c r="G81" s="2">
        <v>21</v>
      </c>
      <c r="H81" s="2">
        <v>16</v>
      </c>
      <c r="J81" s="2">
        <v>25</v>
      </c>
      <c r="Q81" s="13">
        <v>62</v>
      </c>
      <c r="T81" s="2">
        <f>IF(COUNT(B81:P81)&gt;10,SUMPRODUCT(LARGE(B81:O81,{1,2,3,4,5,6,7,8,9,10})),Q81)</f>
        <v>62</v>
      </c>
      <c r="U81" s="2">
        <f t="shared" si="1"/>
        <v>3</v>
      </c>
    </row>
    <row r="82" spans="1:21" x14ac:dyDescent="0.25">
      <c r="A82" s="12" t="s">
        <v>84</v>
      </c>
      <c r="B82" s="12"/>
      <c r="F82" s="2">
        <v>29</v>
      </c>
      <c r="N82" s="2">
        <v>30</v>
      </c>
      <c r="Q82" s="13">
        <v>59</v>
      </c>
      <c r="T82" s="2">
        <f>IF(COUNT(B82:P82)&gt;10,SUMPRODUCT(LARGE(B82:O82,{1,2,3,4,5,6,7,8,9,10})),Q82)</f>
        <v>59</v>
      </c>
      <c r="U82" s="2">
        <f t="shared" si="1"/>
        <v>2</v>
      </c>
    </row>
    <row r="83" spans="1:21" x14ac:dyDescent="0.25">
      <c r="A83" s="12" t="s">
        <v>83</v>
      </c>
      <c r="B83" s="12">
        <v>29</v>
      </c>
      <c r="G83" s="2">
        <v>29</v>
      </c>
      <c r="Q83" s="13">
        <v>58</v>
      </c>
      <c r="T83" s="2">
        <f>IF(COUNT(B83:P83)&gt;10,SUMPRODUCT(LARGE(B83:O83,{1,2,3,4,5,6,7,8,9,10})),Q83)</f>
        <v>58</v>
      </c>
      <c r="U83" s="2">
        <f t="shared" si="1"/>
        <v>2</v>
      </c>
    </row>
    <row r="84" spans="1:21" x14ac:dyDescent="0.25">
      <c r="A84" s="12" t="s">
        <v>96</v>
      </c>
      <c r="B84" s="12"/>
      <c r="G84" s="2">
        <v>16</v>
      </c>
      <c r="H84" s="2">
        <v>15</v>
      </c>
      <c r="N84" s="2">
        <v>23</v>
      </c>
      <c r="Q84" s="13">
        <v>54</v>
      </c>
      <c r="T84" s="2">
        <f>IF(COUNT(B84:P84)&gt;10,SUMPRODUCT(LARGE(B84:O84,{1,2,3,4,5,6,7,8,9,10})),Q84)</f>
        <v>54</v>
      </c>
      <c r="U84" s="2">
        <f t="shared" si="1"/>
        <v>3</v>
      </c>
    </row>
    <row r="85" spans="1:21" x14ac:dyDescent="0.25">
      <c r="A85" s="12" t="s">
        <v>98</v>
      </c>
      <c r="B85" s="12"/>
      <c r="E85" s="2">
        <v>11</v>
      </c>
      <c r="F85" s="2">
        <v>17</v>
      </c>
      <c r="G85" s="2">
        <v>7</v>
      </c>
      <c r="H85" s="2">
        <v>8</v>
      </c>
      <c r="J85" s="2">
        <v>10</v>
      </c>
      <c r="Q85" s="13">
        <v>53</v>
      </c>
      <c r="T85" s="2">
        <f>IF(COUNT(B85:P85)&gt;10,SUMPRODUCT(LARGE(B85:O85,{1,2,3,4,5,6,7,8,9,10})),Q85)</f>
        <v>53</v>
      </c>
      <c r="U85" s="2">
        <f t="shared" si="1"/>
        <v>5</v>
      </c>
    </row>
    <row r="86" spans="1:21" x14ac:dyDescent="0.25">
      <c r="A86" s="12" t="s">
        <v>97</v>
      </c>
      <c r="B86" s="12"/>
      <c r="J86" s="2">
        <v>28</v>
      </c>
      <c r="N86" s="2">
        <v>25</v>
      </c>
      <c r="Q86" s="13">
        <v>53</v>
      </c>
      <c r="T86" s="2">
        <f>IF(COUNT(B86:P86)&gt;10,SUMPRODUCT(LARGE(B86:O86,{1,2,3,4,5,6,7,8,9,10})),Q86)</f>
        <v>53</v>
      </c>
      <c r="U86" s="2">
        <f t="shared" si="1"/>
        <v>2</v>
      </c>
    </row>
    <row r="87" spans="1:21" x14ac:dyDescent="0.25">
      <c r="A87" s="12" t="s">
        <v>99</v>
      </c>
      <c r="B87" s="12"/>
      <c r="C87" s="2">
        <v>26</v>
      </c>
      <c r="F87" s="2">
        <v>24</v>
      </c>
      <c r="Q87" s="13">
        <v>50</v>
      </c>
      <c r="T87" s="2">
        <f>IF(COUNT(B87:P87)&gt;10,SUMPRODUCT(LARGE(B87:O87,{1,2,3,4,5,6,7,8,9,10})),Q87)</f>
        <v>50</v>
      </c>
      <c r="U87" s="2">
        <f t="shared" si="1"/>
        <v>2</v>
      </c>
    </row>
    <row r="88" spans="1:21" x14ac:dyDescent="0.25">
      <c r="A88" s="12" t="s">
        <v>100</v>
      </c>
      <c r="B88" s="12"/>
      <c r="D88" s="2">
        <v>16</v>
      </c>
      <c r="G88" s="2">
        <v>9</v>
      </c>
      <c r="H88" s="2">
        <v>13</v>
      </c>
      <c r="Q88" s="13">
        <v>38</v>
      </c>
      <c r="T88" s="2">
        <f>IF(COUNT(B88:P88)&gt;10,SUMPRODUCT(LARGE(B88:O88,{1,2,3,4,5,6,7,8,9,10})),Q88)</f>
        <v>38</v>
      </c>
      <c r="U88" s="2">
        <f t="shared" si="1"/>
        <v>3</v>
      </c>
    </row>
    <row r="89" spans="1:21" x14ac:dyDescent="0.25">
      <c r="A89" s="12" t="s">
        <v>102</v>
      </c>
      <c r="B89" s="12"/>
      <c r="G89" s="2">
        <v>6</v>
      </c>
      <c r="J89" s="2">
        <v>15</v>
      </c>
      <c r="N89" s="2">
        <v>14</v>
      </c>
      <c r="Q89" s="13">
        <v>35</v>
      </c>
      <c r="T89" s="2">
        <f>IF(COUNT(B89:P89)&gt;10,SUMPRODUCT(LARGE(B89:O89,{1,2,3,4,5,6,7,8,9,10})),Q89)</f>
        <v>35</v>
      </c>
      <c r="U89" s="2">
        <f t="shared" si="1"/>
        <v>3</v>
      </c>
    </row>
    <row r="90" spans="1:21" x14ac:dyDescent="0.25">
      <c r="A90" s="12" t="s">
        <v>101</v>
      </c>
      <c r="B90" s="12"/>
      <c r="E90" s="2">
        <v>13</v>
      </c>
      <c r="O90" s="2">
        <v>22</v>
      </c>
      <c r="Q90" s="13">
        <v>35</v>
      </c>
      <c r="T90" s="2">
        <f>IF(COUNT(B90:P90)&gt;10,SUMPRODUCT(LARGE(B90:O90,{1,2,3,4,5,6,7,8,9,10})),Q90)</f>
        <v>35</v>
      </c>
      <c r="U90" s="2">
        <f t="shared" si="1"/>
        <v>2</v>
      </c>
    </row>
    <row r="91" spans="1:21" x14ac:dyDescent="0.25">
      <c r="A91" s="12" t="s">
        <v>103</v>
      </c>
      <c r="B91" s="12"/>
      <c r="G91" s="2">
        <v>12</v>
      </c>
      <c r="H91" s="2">
        <v>19</v>
      </c>
      <c r="Q91" s="13">
        <v>31</v>
      </c>
      <c r="T91" s="2">
        <f>IF(COUNT(B91:P91)&gt;10,SUMPRODUCT(LARGE(B91:O91,{1,2,3,4,5,6,7,8,9,10})),Q91)</f>
        <v>31</v>
      </c>
      <c r="U91" s="2">
        <f t="shared" si="1"/>
        <v>2</v>
      </c>
    </row>
    <row r="92" spans="1:21" x14ac:dyDescent="0.25">
      <c r="A92" s="12" t="s">
        <v>105</v>
      </c>
      <c r="B92" s="12"/>
      <c r="C92" s="2">
        <v>30</v>
      </c>
      <c r="Q92" s="13">
        <v>30</v>
      </c>
      <c r="T92" s="2">
        <f>IF(COUNT(B92:P92)&gt;10,SUMPRODUCT(LARGE(B92:O92,{1,2,3,4,5,6,7,8,9,10})),Q92)</f>
        <v>30</v>
      </c>
      <c r="U92" s="2">
        <f t="shared" si="1"/>
        <v>1</v>
      </c>
    </row>
    <row r="93" spans="1:21" x14ac:dyDescent="0.25">
      <c r="A93" s="12" t="s">
        <v>104</v>
      </c>
      <c r="B93" s="12"/>
      <c r="E93" s="2">
        <v>30</v>
      </c>
      <c r="Q93" s="13">
        <v>30</v>
      </c>
      <c r="T93" s="2">
        <f>IF(COUNT(B93:P93)&gt;10,SUMPRODUCT(LARGE(B93:O93,{1,2,3,4,5,6,7,8,9,10})),Q93)</f>
        <v>30</v>
      </c>
      <c r="U93" s="2">
        <f t="shared" si="1"/>
        <v>1</v>
      </c>
    </row>
    <row r="94" spans="1:21" x14ac:dyDescent="0.25">
      <c r="A94" s="12" t="s">
        <v>106</v>
      </c>
      <c r="B94" s="12"/>
      <c r="N94" s="2">
        <v>28</v>
      </c>
      <c r="Q94" s="13">
        <v>28</v>
      </c>
      <c r="T94" s="2">
        <f>IF(COUNT(B94:P94)&gt;10,SUMPRODUCT(LARGE(B94:O94,{1,2,3,4,5,6,7,8,9,10})),Q94)</f>
        <v>28</v>
      </c>
      <c r="U94" s="2">
        <f t="shared" si="1"/>
        <v>1</v>
      </c>
    </row>
    <row r="95" spans="1:21" x14ac:dyDescent="0.25">
      <c r="A95" s="12" t="s">
        <v>107</v>
      </c>
      <c r="B95" s="12"/>
      <c r="H95" s="2">
        <v>10</v>
      </c>
      <c r="J95" s="2">
        <v>17</v>
      </c>
      <c r="Q95" s="13">
        <v>27</v>
      </c>
      <c r="T95" s="2">
        <f>IF(COUNT(B95:P95)&gt;10,SUMPRODUCT(LARGE(B95:O95,{1,2,3,4,5,6,7,8,9,10})),Q95)</f>
        <v>27</v>
      </c>
      <c r="U95" s="2">
        <f t="shared" si="1"/>
        <v>2</v>
      </c>
    </row>
    <row r="96" spans="1:21" x14ac:dyDescent="0.25">
      <c r="A96" s="12" t="s">
        <v>109</v>
      </c>
      <c r="B96" s="12"/>
      <c r="G96" s="2">
        <v>26</v>
      </c>
      <c r="Q96" s="13">
        <v>26</v>
      </c>
      <c r="T96" s="2">
        <f>IF(COUNT(B96:P96)&gt;10,SUMPRODUCT(LARGE(B96:O96,{1,2,3,4,5,6,7,8,9,10})),Q96)</f>
        <v>26</v>
      </c>
      <c r="U96" s="2">
        <f t="shared" si="1"/>
        <v>1</v>
      </c>
    </row>
    <row r="97" spans="1:21" x14ac:dyDescent="0.25">
      <c r="A97" s="12" t="s">
        <v>108</v>
      </c>
      <c r="B97" s="12"/>
      <c r="J97" s="2">
        <v>26</v>
      </c>
      <c r="Q97" s="13">
        <v>26</v>
      </c>
      <c r="T97" s="2">
        <f>IF(COUNT(B97:P97)&gt;10,SUMPRODUCT(LARGE(B97:O97,{1,2,3,4,5,6,7,8,9,10})),Q97)</f>
        <v>26</v>
      </c>
      <c r="U97" s="2">
        <f t="shared" si="1"/>
        <v>1</v>
      </c>
    </row>
    <row r="98" spans="1:21" x14ac:dyDescent="0.25">
      <c r="A98" s="12" t="s">
        <v>110</v>
      </c>
      <c r="B98" s="12"/>
      <c r="D98" s="2">
        <v>26</v>
      </c>
      <c r="Q98" s="13">
        <v>26</v>
      </c>
      <c r="T98" s="2">
        <f>IF(COUNT(B98:P98)&gt;10,SUMPRODUCT(LARGE(B98:O98,{1,2,3,4,5,6,7,8,9,10})),Q98)</f>
        <v>26</v>
      </c>
      <c r="U98" s="2">
        <f t="shared" si="1"/>
        <v>1</v>
      </c>
    </row>
    <row r="99" spans="1:21" x14ac:dyDescent="0.25">
      <c r="A99" s="12" t="s">
        <v>111</v>
      </c>
      <c r="B99" s="12"/>
      <c r="D99" s="2">
        <v>13</v>
      </c>
      <c r="J99" s="2">
        <v>12</v>
      </c>
      <c r="Q99" s="13">
        <v>25</v>
      </c>
      <c r="T99" s="2">
        <f>IF(COUNT(B99:P99)&gt;10,SUMPRODUCT(LARGE(B99:O99,{1,2,3,4,5,6,7,8,9,10})),Q99)</f>
        <v>25</v>
      </c>
      <c r="U99" s="2">
        <f t="shared" si="1"/>
        <v>2</v>
      </c>
    </row>
    <row r="100" spans="1:21" x14ac:dyDescent="0.25">
      <c r="A100" s="12" t="s">
        <v>112</v>
      </c>
      <c r="B100" s="12">
        <v>24</v>
      </c>
      <c r="Q100" s="13">
        <v>24</v>
      </c>
      <c r="T100" s="2">
        <f>IF(COUNT(B100:P100)&gt;10,SUMPRODUCT(LARGE(B100:O100,{1,2,3,4,5,6,7,8,9,10})),Q100)</f>
        <v>24</v>
      </c>
      <c r="U100" s="2">
        <f t="shared" si="1"/>
        <v>1</v>
      </c>
    </row>
    <row r="101" spans="1:21" x14ac:dyDescent="0.25">
      <c r="A101" s="12" t="s">
        <v>113</v>
      </c>
      <c r="B101" s="12"/>
      <c r="C101" s="2">
        <v>24</v>
      </c>
      <c r="Q101" s="13">
        <v>24</v>
      </c>
      <c r="T101" s="2">
        <f>IF(COUNT(B101:P101)&gt;10,SUMPRODUCT(LARGE(B101:O101,{1,2,3,4,5,6,7,8,9,10})),Q101)</f>
        <v>24</v>
      </c>
      <c r="U101" s="2">
        <f t="shared" si="1"/>
        <v>1</v>
      </c>
    </row>
    <row r="102" spans="1:21" x14ac:dyDescent="0.25">
      <c r="A102" s="12" t="s">
        <v>115</v>
      </c>
      <c r="B102" s="12"/>
      <c r="E102" s="2">
        <v>21</v>
      </c>
      <c r="Q102" s="13">
        <v>21</v>
      </c>
      <c r="T102" s="2">
        <f>IF(COUNT(B102:P102)&gt;10,SUMPRODUCT(LARGE(B102:O102,{1,2,3,4,5,6,7,8,9,10})),Q102)</f>
        <v>21</v>
      </c>
      <c r="U102" s="2">
        <f t="shared" si="1"/>
        <v>1</v>
      </c>
    </row>
    <row r="103" spans="1:21" x14ac:dyDescent="0.25">
      <c r="A103" s="12" t="s">
        <v>114</v>
      </c>
      <c r="B103" s="12"/>
      <c r="H103" s="2">
        <v>7</v>
      </c>
      <c r="J103" s="2">
        <v>14</v>
      </c>
      <c r="Q103" s="13">
        <v>21</v>
      </c>
      <c r="T103" s="2">
        <f>IF(COUNT(B103:P103)&gt;10,SUMPRODUCT(LARGE(B103:O103,{1,2,3,4,5,6,7,8,9,10})),Q103)</f>
        <v>21</v>
      </c>
      <c r="U103" s="2">
        <f t="shared" si="1"/>
        <v>2</v>
      </c>
    </row>
    <row r="104" spans="1:21" x14ac:dyDescent="0.25">
      <c r="A104" s="12" t="s">
        <v>118</v>
      </c>
      <c r="B104" s="12"/>
      <c r="C104" s="2">
        <v>19</v>
      </c>
      <c r="Q104" s="13">
        <v>19</v>
      </c>
      <c r="T104" s="2">
        <f>IF(COUNT(B104:P104)&gt;10,SUMPRODUCT(LARGE(B104:O104,{1,2,3,4,5,6,7,8,9,10})),Q104)</f>
        <v>19</v>
      </c>
      <c r="U104" s="2">
        <f t="shared" si="1"/>
        <v>1</v>
      </c>
    </row>
    <row r="105" spans="1:21" x14ac:dyDescent="0.25">
      <c r="A105" s="12" t="s">
        <v>116</v>
      </c>
      <c r="B105" s="12"/>
      <c r="N105" s="2">
        <v>19</v>
      </c>
      <c r="Q105" s="13">
        <v>19</v>
      </c>
      <c r="T105" s="2">
        <f>IF(COUNT(B105:P105)&gt;10,SUMPRODUCT(LARGE(B105:O105,{1,2,3,4,5,6,7,8,9,10})),Q105)</f>
        <v>19</v>
      </c>
      <c r="U105" s="2">
        <f t="shared" si="1"/>
        <v>1</v>
      </c>
    </row>
    <row r="106" spans="1:21" x14ac:dyDescent="0.25">
      <c r="A106" s="12" t="s">
        <v>117</v>
      </c>
      <c r="B106" s="12"/>
      <c r="D106" s="2">
        <v>19</v>
      </c>
      <c r="Q106" s="13">
        <v>19</v>
      </c>
      <c r="T106" s="2">
        <f>IF(COUNT(B106:P106)&gt;10,SUMPRODUCT(LARGE(B106:O106,{1,2,3,4,5,6,7,8,9,10})),Q106)</f>
        <v>19</v>
      </c>
      <c r="U106" s="2">
        <f t="shared" si="1"/>
        <v>1</v>
      </c>
    </row>
    <row r="107" spans="1:21" x14ac:dyDescent="0.25">
      <c r="A107" s="12" t="s">
        <v>119</v>
      </c>
      <c r="B107" s="12"/>
      <c r="E107" s="2">
        <v>18</v>
      </c>
      <c r="Q107" s="13">
        <v>18</v>
      </c>
      <c r="T107" s="2">
        <f>IF(COUNT(B107:P107)&gt;10,SUMPRODUCT(LARGE(B107:O107,{1,2,3,4,5,6,7,8,9,10})),Q107)</f>
        <v>18</v>
      </c>
      <c r="U107" s="2">
        <f t="shared" si="1"/>
        <v>1</v>
      </c>
    </row>
    <row r="108" spans="1:21" x14ac:dyDescent="0.25">
      <c r="A108" s="12" t="s">
        <v>120</v>
      </c>
      <c r="B108" s="12"/>
      <c r="N108" s="2">
        <v>17</v>
      </c>
      <c r="Q108" s="13">
        <v>17</v>
      </c>
      <c r="T108" s="2">
        <f>IF(COUNT(B108:P108)&gt;10,SUMPRODUCT(LARGE(B108:O108,{1,2,3,4,5,6,7,8,9,10})),Q108)</f>
        <v>17</v>
      </c>
      <c r="U108" s="2">
        <f t="shared" si="1"/>
        <v>1</v>
      </c>
    </row>
    <row r="109" spans="1:21" x14ac:dyDescent="0.25">
      <c r="A109" s="12" t="s">
        <v>121</v>
      </c>
      <c r="B109" s="12"/>
      <c r="E109" s="2">
        <v>17</v>
      </c>
      <c r="Q109" s="13">
        <v>17</v>
      </c>
      <c r="T109" s="2">
        <f>IF(COUNT(B109:P109)&gt;10,SUMPRODUCT(LARGE(B109:O109,{1,2,3,4,5,6,7,8,9,10})),Q109)</f>
        <v>17</v>
      </c>
      <c r="U109" s="2">
        <f t="shared" si="1"/>
        <v>1</v>
      </c>
    </row>
    <row r="110" spans="1:21" x14ac:dyDescent="0.25">
      <c r="A110" s="12" t="s">
        <v>123</v>
      </c>
      <c r="B110" s="12"/>
      <c r="D110" s="2">
        <v>15</v>
      </c>
      <c r="Q110" s="13">
        <v>15</v>
      </c>
      <c r="T110" s="2">
        <f>IF(COUNT(B110:P110)&gt;10,SUMPRODUCT(LARGE(B110:O110,{1,2,3,4,5,6,7,8,9,10})),Q110)</f>
        <v>15</v>
      </c>
      <c r="U110" s="2">
        <f t="shared" si="1"/>
        <v>1</v>
      </c>
    </row>
    <row r="111" spans="1:21" x14ac:dyDescent="0.25">
      <c r="A111" s="12" t="s">
        <v>122</v>
      </c>
      <c r="B111" s="12"/>
      <c r="E111" s="2">
        <v>15</v>
      </c>
      <c r="Q111" s="13">
        <v>15</v>
      </c>
      <c r="T111" s="2">
        <f>IF(COUNT(B111:P111)&gt;10,SUMPRODUCT(LARGE(B111:O111,{1,2,3,4,5,6,7,8,9,10})),Q111)</f>
        <v>15</v>
      </c>
      <c r="U111" s="2">
        <f t="shared" si="1"/>
        <v>1</v>
      </c>
    </row>
    <row r="112" spans="1:21" x14ac:dyDescent="0.25">
      <c r="A112" s="12" t="s">
        <v>124</v>
      </c>
      <c r="B112" s="12"/>
      <c r="E112" s="2">
        <v>12</v>
      </c>
      <c r="Q112" s="13">
        <v>12</v>
      </c>
      <c r="T112" s="2">
        <f>IF(COUNT(B112:P112)&gt;10,SUMPRODUCT(LARGE(B112:O112,{1,2,3,4,5,6,7,8,9,10})),Q112)</f>
        <v>12</v>
      </c>
      <c r="U112" s="2">
        <f t="shared" si="1"/>
        <v>1</v>
      </c>
    </row>
    <row r="113" spans="1:21" x14ac:dyDescent="0.25">
      <c r="A113" s="12" t="s">
        <v>125</v>
      </c>
      <c r="B113" s="12"/>
      <c r="H113" s="2">
        <v>11</v>
      </c>
      <c r="Q113" s="13">
        <v>11</v>
      </c>
      <c r="T113" s="2">
        <f>IF(COUNT(B113:P113)&gt;10,SUMPRODUCT(LARGE(B113:O113,{1,2,3,4,5,6,7,8,9,10})),Q113)</f>
        <v>11</v>
      </c>
      <c r="U113" s="2">
        <f t="shared" si="1"/>
        <v>1</v>
      </c>
    </row>
    <row r="114" spans="1:21" x14ac:dyDescent="0.25">
      <c r="A114" s="12" t="s">
        <v>126</v>
      </c>
      <c r="B114" s="12"/>
      <c r="J114" s="2">
        <v>11</v>
      </c>
      <c r="Q114" s="13">
        <v>11</v>
      </c>
      <c r="T114" s="2">
        <f>IF(COUNT(B114:P114)&gt;10,SUMPRODUCT(LARGE(B114:O114,{1,2,3,4,5,6,7,8,9,10})),Q114)</f>
        <v>11</v>
      </c>
      <c r="U114" s="2">
        <f t="shared" si="1"/>
        <v>1</v>
      </c>
    </row>
    <row r="115" spans="1:21" x14ac:dyDescent="0.25">
      <c r="A115" s="12" t="s">
        <v>127</v>
      </c>
      <c r="B115" s="12"/>
      <c r="J115" s="2">
        <v>9</v>
      </c>
      <c r="Q115" s="13">
        <v>9</v>
      </c>
      <c r="T115" s="2">
        <f>IF(COUNT(B115:P115)&gt;10,SUMPRODUCT(LARGE(B115:O115,{1,2,3,4,5,6,7,8,9,10})),Q115)</f>
        <v>9</v>
      </c>
      <c r="U115" s="2">
        <f t="shared" si="1"/>
        <v>1</v>
      </c>
    </row>
    <row r="116" spans="1:21" x14ac:dyDescent="0.25">
      <c r="A116" s="12" t="s">
        <v>128</v>
      </c>
      <c r="B116" s="12"/>
      <c r="J116" s="2">
        <v>8</v>
      </c>
      <c r="Q116" s="13">
        <v>8</v>
      </c>
      <c r="T116" s="2">
        <f>IF(COUNT(B116:P116)&gt;10,SUMPRODUCT(LARGE(B116:O116,{1,2,3,4,5,6,7,8,9,10})),Q116)</f>
        <v>8</v>
      </c>
      <c r="U116" s="2">
        <f t="shared" si="1"/>
        <v>1</v>
      </c>
    </row>
    <row r="117" spans="1:21" x14ac:dyDescent="0.25">
      <c r="A117" s="14" t="s">
        <v>129</v>
      </c>
      <c r="B117" s="14"/>
      <c r="C117" s="15"/>
      <c r="D117" s="15"/>
      <c r="E117" s="15"/>
      <c r="F117" s="15"/>
      <c r="G117" s="15"/>
      <c r="H117" s="15"/>
      <c r="I117" s="15"/>
      <c r="J117" s="15">
        <v>7</v>
      </c>
      <c r="K117" s="15"/>
      <c r="L117" s="15"/>
      <c r="M117" s="15"/>
      <c r="N117" s="15"/>
      <c r="O117" s="15"/>
      <c r="P117" s="15"/>
      <c r="Q117" s="16">
        <v>7</v>
      </c>
      <c r="T117" s="2">
        <f>IF(COUNT(B117:P117)&gt;10,SUMPRODUCT(LARGE(B117:O117,{1,2,3,4,5,6,7,8,9,10})),Q117)</f>
        <v>7</v>
      </c>
      <c r="U117" s="2">
        <f t="shared" si="1"/>
        <v>1</v>
      </c>
    </row>
    <row r="118" spans="1:21" x14ac:dyDescent="0.25">
      <c r="T118" s="2">
        <f>IF(COUNT(B118:P118)&gt;10,SUMPRODUCT(LARGE(B118:O118,{1,2,3,4,5,6,7,8,9,10})),Q118)</f>
        <v>0</v>
      </c>
      <c r="U118" s="2">
        <f>IF(COUNT(B118:P118)&gt;10,10,COUNT(B118:P118))</f>
        <v>0</v>
      </c>
    </row>
    <row r="119" spans="1:21" x14ac:dyDescent="0.25">
      <c r="T119" s="2">
        <f>IF(COUNT(B119:P119)&gt;10,SUMPRODUCT(LARGE(B119:O119,{1,2,3,4,5,6,7,8,9,10})),Q119)</f>
        <v>0</v>
      </c>
      <c r="U119" s="2">
        <f>IF(COUNT(B119:P119)&gt;10,10,COUNT(B119:P119))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A541-3E30-40FE-9BA5-972C0C53A046}">
  <sheetPr>
    <tabColor rgb="FF00B050"/>
  </sheetPr>
  <dimension ref="A1:X111"/>
  <sheetViews>
    <sheetView workbookViewId="0">
      <selection activeCell="F7" sqref="F7"/>
    </sheetView>
  </sheetViews>
  <sheetFormatPr defaultColWidth="9.140625" defaultRowHeight="15" x14ac:dyDescent="0.25"/>
  <cols>
    <col min="1" max="1" width="9.140625" style="71"/>
    <col min="2" max="2" width="29" style="71" customWidth="1"/>
    <col min="3" max="3" width="9.7109375" style="71" customWidth="1"/>
    <col min="4" max="5" width="9.5703125" style="71" customWidth="1"/>
    <col min="6" max="6" width="9.140625" style="72"/>
    <col min="7" max="7" width="9.85546875" style="71" bestFit="1" customWidth="1"/>
    <col min="8" max="18" width="9.140625" style="71"/>
    <col min="19" max="24" width="9.140625" style="72"/>
    <col min="25" max="16384" width="9.140625" style="71"/>
  </cols>
  <sheetData>
    <row r="1" spans="1:24" x14ac:dyDescent="0.25">
      <c r="F1" s="73"/>
    </row>
    <row r="2" spans="1:24" ht="85.5" customHeight="1" x14ac:dyDescent="0.25">
      <c r="B2" s="97" t="s">
        <v>4</v>
      </c>
      <c r="C2" s="98" t="s">
        <v>260</v>
      </c>
      <c r="D2" s="98" t="s">
        <v>261</v>
      </c>
      <c r="E2" s="98" t="s">
        <v>262</v>
      </c>
      <c r="F2" s="113" t="s">
        <v>359</v>
      </c>
      <c r="G2" s="113" t="s">
        <v>274</v>
      </c>
      <c r="H2" s="113" t="s">
        <v>185</v>
      </c>
      <c r="I2" s="113" t="s">
        <v>276</v>
      </c>
      <c r="J2" s="113" t="s">
        <v>360</v>
      </c>
      <c r="K2" s="113" t="s">
        <v>348</v>
      </c>
      <c r="L2" s="113" t="s">
        <v>361</v>
      </c>
      <c r="M2" s="113" t="s">
        <v>190</v>
      </c>
      <c r="N2" s="113" t="s">
        <v>191</v>
      </c>
      <c r="O2" s="113" t="s">
        <v>281</v>
      </c>
      <c r="P2" s="113" t="s">
        <v>277</v>
      </c>
      <c r="Q2" s="113" t="s">
        <v>349</v>
      </c>
      <c r="R2" s="113" t="s">
        <v>286</v>
      </c>
      <c r="S2" s="113" t="s">
        <v>194</v>
      </c>
      <c r="T2" s="113" t="s">
        <v>351</v>
      </c>
      <c r="U2" s="113" t="s">
        <v>362</v>
      </c>
      <c r="V2" s="113" t="s">
        <v>355</v>
      </c>
      <c r="W2" s="113" t="s">
        <v>195</v>
      </c>
      <c r="X2" s="113" t="s">
        <v>363</v>
      </c>
    </row>
    <row r="3" spans="1:24" x14ac:dyDescent="0.25">
      <c r="A3" s="101" t="str">
        <f>IFERROR(#REF!,"")</f>
        <v/>
      </c>
      <c r="B3" s="94" t="s">
        <v>136</v>
      </c>
      <c r="C3" s="60">
        <v>1</v>
      </c>
      <c r="D3" s="60">
        <v>13</v>
      </c>
      <c r="E3" s="60">
        <v>322</v>
      </c>
      <c r="F3" s="60">
        <v>30</v>
      </c>
      <c r="G3" s="60" t="s">
        <v>358</v>
      </c>
      <c r="H3" s="60" t="s">
        <v>358</v>
      </c>
      <c r="I3" s="60">
        <v>30</v>
      </c>
      <c r="J3" s="60">
        <v>23</v>
      </c>
      <c r="K3" s="60" t="s">
        <v>358</v>
      </c>
      <c r="L3" s="60">
        <v>25</v>
      </c>
      <c r="M3" s="60">
        <v>30</v>
      </c>
      <c r="N3" s="60">
        <v>30</v>
      </c>
      <c r="O3" s="60">
        <v>29</v>
      </c>
      <c r="P3" s="60">
        <v>27</v>
      </c>
      <c r="Q3" s="60">
        <v>30</v>
      </c>
      <c r="R3" s="60">
        <v>30</v>
      </c>
      <c r="S3" s="60">
        <v>30</v>
      </c>
      <c r="T3" s="60">
        <v>28</v>
      </c>
      <c r="U3" s="60" t="s">
        <v>358</v>
      </c>
      <c r="V3" s="60" t="s">
        <v>358</v>
      </c>
      <c r="W3" s="60">
        <v>29</v>
      </c>
      <c r="X3" s="60" t="s">
        <v>358</v>
      </c>
    </row>
    <row r="4" spans="1:24" x14ac:dyDescent="0.25">
      <c r="A4" s="101" t="str">
        <f>IFERROR(#REF!,"")</f>
        <v/>
      </c>
      <c r="B4" s="94" t="s">
        <v>266</v>
      </c>
      <c r="C4" s="60">
        <v>2</v>
      </c>
      <c r="D4" s="60">
        <v>12</v>
      </c>
      <c r="E4" s="60">
        <v>308</v>
      </c>
      <c r="F4" s="60">
        <v>27</v>
      </c>
      <c r="G4" s="60">
        <v>27</v>
      </c>
      <c r="H4" s="60">
        <v>30</v>
      </c>
      <c r="I4" s="60">
        <v>28</v>
      </c>
      <c r="J4" s="60">
        <v>28</v>
      </c>
      <c r="K4" s="60">
        <v>28</v>
      </c>
      <c r="L4" s="60">
        <v>30</v>
      </c>
      <c r="M4" s="60" t="s">
        <v>358</v>
      </c>
      <c r="N4" s="60">
        <v>27</v>
      </c>
      <c r="O4" s="60">
        <v>23</v>
      </c>
      <c r="P4" s="60" t="s">
        <v>358</v>
      </c>
      <c r="Q4" s="60" t="s">
        <v>358</v>
      </c>
      <c r="R4" s="60">
        <v>28</v>
      </c>
      <c r="S4" s="60">
        <v>28</v>
      </c>
      <c r="T4" s="60" t="s">
        <v>358</v>
      </c>
      <c r="U4" s="60" t="s">
        <v>358</v>
      </c>
      <c r="V4" s="60" t="s">
        <v>358</v>
      </c>
      <c r="W4" s="60" t="s">
        <v>358</v>
      </c>
      <c r="X4" s="96">
        <v>30</v>
      </c>
    </row>
    <row r="5" spans="1:24" x14ac:dyDescent="0.25">
      <c r="A5" s="101" t="str">
        <f>IFERROR(#REF!,"")</f>
        <v/>
      </c>
      <c r="B5" s="94" t="s">
        <v>207</v>
      </c>
      <c r="C5" s="60">
        <v>3</v>
      </c>
      <c r="D5" s="60">
        <v>14</v>
      </c>
      <c r="E5" s="60">
        <v>287</v>
      </c>
      <c r="F5" s="60">
        <v>26</v>
      </c>
      <c r="G5" s="60">
        <v>24</v>
      </c>
      <c r="H5" s="60">
        <v>29</v>
      </c>
      <c r="I5" s="60">
        <v>25</v>
      </c>
      <c r="J5" s="60">
        <v>22</v>
      </c>
      <c r="K5" s="60" t="s">
        <v>358</v>
      </c>
      <c r="L5" s="60">
        <v>23</v>
      </c>
      <c r="M5" s="60">
        <v>25</v>
      </c>
      <c r="N5" s="60" t="s">
        <v>358</v>
      </c>
      <c r="O5" s="60">
        <v>18</v>
      </c>
      <c r="P5" s="60">
        <v>30</v>
      </c>
      <c r="Q5" s="60">
        <v>25</v>
      </c>
      <c r="R5" s="60">
        <v>27</v>
      </c>
      <c r="S5" s="60">
        <v>23</v>
      </c>
      <c r="T5" s="60" t="s">
        <v>358</v>
      </c>
      <c r="U5" s="60" t="s">
        <v>358</v>
      </c>
      <c r="V5" s="60">
        <v>25</v>
      </c>
      <c r="W5" s="60">
        <v>17</v>
      </c>
      <c r="X5" s="96" t="s">
        <v>358</v>
      </c>
    </row>
    <row r="6" spans="1:24" x14ac:dyDescent="0.25">
      <c r="A6" s="101" t="str">
        <f>IFERROR(#REF!,"")</f>
        <v/>
      </c>
      <c r="B6" s="94" t="s">
        <v>200</v>
      </c>
      <c r="C6" s="60">
        <v>4</v>
      </c>
      <c r="D6" s="60">
        <v>10</v>
      </c>
      <c r="E6" s="60">
        <v>285</v>
      </c>
      <c r="F6" s="60">
        <v>29</v>
      </c>
      <c r="G6" s="60" t="s">
        <v>358</v>
      </c>
      <c r="H6" s="60" t="s">
        <v>358</v>
      </c>
      <c r="I6" s="60">
        <v>27</v>
      </c>
      <c r="J6" s="60">
        <v>29</v>
      </c>
      <c r="K6" s="60">
        <v>30</v>
      </c>
      <c r="L6" s="60" t="s">
        <v>358</v>
      </c>
      <c r="M6" s="60" t="s">
        <v>358</v>
      </c>
      <c r="N6" s="60">
        <v>26</v>
      </c>
      <c r="O6" s="60">
        <v>28</v>
      </c>
      <c r="P6" s="60" t="s">
        <v>358</v>
      </c>
      <c r="Q6" s="60">
        <v>22</v>
      </c>
      <c r="R6" s="60">
        <v>21</v>
      </c>
      <c r="S6" s="60">
        <v>25</v>
      </c>
      <c r="T6" s="60" t="s">
        <v>358</v>
      </c>
      <c r="U6" s="60" t="s">
        <v>358</v>
      </c>
      <c r="V6" s="60" t="s">
        <v>358</v>
      </c>
      <c r="W6" s="60">
        <v>28</v>
      </c>
      <c r="X6" s="96" t="s">
        <v>358</v>
      </c>
    </row>
    <row r="7" spans="1:24" x14ac:dyDescent="0.25">
      <c r="A7" s="101" t="str">
        <f>IFERROR(#REF!,"")</f>
        <v/>
      </c>
      <c r="B7" s="94" t="s">
        <v>141</v>
      </c>
      <c r="C7" s="60">
        <v>5</v>
      </c>
      <c r="D7" s="60">
        <v>12</v>
      </c>
      <c r="E7" s="60">
        <v>260</v>
      </c>
      <c r="F7" s="60">
        <v>21</v>
      </c>
      <c r="G7" s="60">
        <v>23</v>
      </c>
      <c r="H7" s="60" t="s">
        <v>358</v>
      </c>
      <c r="I7" s="60">
        <v>18</v>
      </c>
      <c r="J7" s="60" t="s">
        <v>358</v>
      </c>
      <c r="K7" s="60">
        <v>25</v>
      </c>
      <c r="L7" s="60">
        <v>24</v>
      </c>
      <c r="M7" s="60" t="s">
        <v>358</v>
      </c>
      <c r="N7" s="60">
        <v>25</v>
      </c>
      <c r="O7" s="60">
        <v>11</v>
      </c>
      <c r="P7" s="60">
        <v>28</v>
      </c>
      <c r="Q7" s="60">
        <v>21</v>
      </c>
      <c r="R7" s="60">
        <v>25</v>
      </c>
      <c r="S7" s="60">
        <v>22</v>
      </c>
      <c r="T7" s="60" t="s">
        <v>358</v>
      </c>
      <c r="U7" s="60" t="s">
        <v>358</v>
      </c>
      <c r="V7" s="60" t="s">
        <v>358</v>
      </c>
      <c r="W7" s="60">
        <v>22</v>
      </c>
      <c r="X7" s="96" t="s">
        <v>358</v>
      </c>
    </row>
    <row r="8" spans="1:24" x14ac:dyDescent="0.25">
      <c r="A8" s="101" t="str">
        <f>IFERROR(#REF!,"")</f>
        <v/>
      </c>
      <c r="B8" s="94" t="s">
        <v>201</v>
      </c>
      <c r="C8" s="60">
        <v>6</v>
      </c>
      <c r="D8" s="60">
        <v>11</v>
      </c>
      <c r="E8" s="60">
        <v>255</v>
      </c>
      <c r="F8" s="60">
        <v>20</v>
      </c>
      <c r="G8" s="60">
        <v>18</v>
      </c>
      <c r="H8" s="60">
        <v>26</v>
      </c>
      <c r="I8" s="60" t="s">
        <v>358</v>
      </c>
      <c r="J8" s="60" t="s">
        <v>358</v>
      </c>
      <c r="K8" s="60" t="s">
        <v>358</v>
      </c>
      <c r="L8" s="60" t="s">
        <v>358</v>
      </c>
      <c r="M8" s="60">
        <v>21</v>
      </c>
      <c r="N8" s="60">
        <v>23</v>
      </c>
      <c r="O8" s="60" t="s">
        <v>358</v>
      </c>
      <c r="P8" s="60">
        <v>26</v>
      </c>
      <c r="Q8" s="60" t="s">
        <v>358</v>
      </c>
      <c r="R8" s="60">
        <v>23</v>
      </c>
      <c r="S8" s="60">
        <v>21</v>
      </c>
      <c r="T8" s="60" t="s">
        <v>358</v>
      </c>
      <c r="U8" s="60">
        <v>29</v>
      </c>
      <c r="V8" s="60" t="s">
        <v>358</v>
      </c>
      <c r="W8" s="60">
        <v>24</v>
      </c>
      <c r="X8" s="96">
        <v>20</v>
      </c>
    </row>
    <row r="9" spans="1:24" x14ac:dyDescent="0.25">
      <c r="A9" s="101" t="str">
        <f>IFERROR(#REF!,"")</f>
        <v/>
      </c>
      <c r="B9" s="94" t="s">
        <v>264</v>
      </c>
      <c r="C9" s="60">
        <v>7</v>
      </c>
      <c r="D9" s="60">
        <v>14</v>
      </c>
      <c r="E9" s="60">
        <v>234</v>
      </c>
      <c r="F9" s="60">
        <v>19</v>
      </c>
      <c r="G9" s="60">
        <v>14</v>
      </c>
      <c r="H9" s="60">
        <v>22</v>
      </c>
      <c r="I9" s="60" t="s">
        <v>358</v>
      </c>
      <c r="J9" s="60">
        <v>13</v>
      </c>
      <c r="K9" s="60" t="s">
        <v>358</v>
      </c>
      <c r="L9" s="60">
        <v>17</v>
      </c>
      <c r="M9" s="60">
        <v>20</v>
      </c>
      <c r="N9" s="60">
        <v>17</v>
      </c>
      <c r="O9" s="60">
        <v>0</v>
      </c>
      <c r="P9" s="60">
        <v>25</v>
      </c>
      <c r="Q9" s="60">
        <v>13</v>
      </c>
      <c r="R9" s="60">
        <v>19</v>
      </c>
      <c r="S9" s="60" t="s">
        <v>358</v>
      </c>
      <c r="T9" s="60">
        <v>26</v>
      </c>
      <c r="U9" s="60" t="s">
        <v>358</v>
      </c>
      <c r="V9" s="60">
        <v>22</v>
      </c>
      <c r="W9" s="60">
        <v>19</v>
      </c>
      <c r="X9" s="96" t="s">
        <v>358</v>
      </c>
    </row>
    <row r="10" spans="1:24" x14ac:dyDescent="0.25">
      <c r="A10" s="101" t="str">
        <f>IFERROR(#REF!,"")</f>
        <v/>
      </c>
      <c r="B10" s="94" t="s">
        <v>48</v>
      </c>
      <c r="C10" s="60">
        <v>8</v>
      </c>
      <c r="D10" s="60">
        <v>8</v>
      </c>
      <c r="E10" s="60">
        <v>229</v>
      </c>
      <c r="F10" s="60" t="s">
        <v>358</v>
      </c>
      <c r="G10" s="60" t="s">
        <v>358</v>
      </c>
      <c r="H10" s="60">
        <v>28</v>
      </c>
      <c r="I10" s="60">
        <v>20</v>
      </c>
      <c r="J10" s="60">
        <v>26</v>
      </c>
      <c r="K10" s="60" t="s">
        <v>358</v>
      </c>
      <c r="L10" s="60">
        <v>28</v>
      </c>
      <c r="M10" s="60">
        <v>28</v>
      </c>
      <c r="N10" s="60">
        <v>28</v>
      </c>
      <c r="O10" s="60">
        <v>26</v>
      </c>
      <c r="P10" s="60" t="s">
        <v>358</v>
      </c>
      <c r="Q10" s="60" t="s">
        <v>358</v>
      </c>
      <c r="R10" s="60">
        <v>29</v>
      </c>
      <c r="S10" s="60" t="s">
        <v>358</v>
      </c>
      <c r="T10" s="60" t="s">
        <v>358</v>
      </c>
      <c r="U10" s="60" t="s">
        <v>358</v>
      </c>
      <c r="V10" s="60" t="s">
        <v>358</v>
      </c>
      <c r="W10" s="60" t="s">
        <v>358</v>
      </c>
      <c r="X10" s="96" t="s">
        <v>358</v>
      </c>
    </row>
    <row r="11" spans="1:24" x14ac:dyDescent="0.25">
      <c r="A11" s="101" t="str">
        <f>IFERROR(#REF!,"")</f>
        <v/>
      </c>
      <c r="B11" s="94" t="s">
        <v>27</v>
      </c>
      <c r="C11" s="60">
        <v>9</v>
      </c>
      <c r="D11" s="60">
        <v>13</v>
      </c>
      <c r="E11" s="60">
        <v>213</v>
      </c>
      <c r="F11" s="60" t="s">
        <v>358</v>
      </c>
      <c r="G11" s="60">
        <v>15</v>
      </c>
      <c r="H11" s="60">
        <v>23</v>
      </c>
      <c r="I11" s="60">
        <v>15</v>
      </c>
      <c r="J11" s="60">
        <v>14</v>
      </c>
      <c r="K11" s="60">
        <v>21</v>
      </c>
      <c r="L11" s="60">
        <v>16</v>
      </c>
      <c r="M11" s="60" t="s">
        <v>358</v>
      </c>
      <c r="N11" s="60" t="s">
        <v>358</v>
      </c>
      <c r="O11" s="60">
        <v>1</v>
      </c>
      <c r="P11" s="60" t="s">
        <v>358</v>
      </c>
      <c r="Q11" s="60">
        <v>14</v>
      </c>
      <c r="R11" s="60" t="s">
        <v>358</v>
      </c>
      <c r="S11" s="60">
        <v>17</v>
      </c>
      <c r="T11" s="60" t="s">
        <v>358</v>
      </c>
      <c r="U11" s="60">
        <v>27</v>
      </c>
      <c r="V11" s="60">
        <v>20</v>
      </c>
      <c r="W11" s="60">
        <v>16</v>
      </c>
      <c r="X11" s="96">
        <v>17</v>
      </c>
    </row>
    <row r="12" spans="1:24" x14ac:dyDescent="0.25">
      <c r="A12" s="101" t="str">
        <f>IFERROR(#REF!,"")</f>
        <v/>
      </c>
      <c r="B12" s="94" t="s">
        <v>24</v>
      </c>
      <c r="C12" s="60">
        <v>10</v>
      </c>
      <c r="D12" s="60">
        <v>7</v>
      </c>
      <c r="E12" s="60">
        <v>212</v>
      </c>
      <c r="F12" s="60">
        <v>28</v>
      </c>
      <c r="G12" s="60">
        <v>30</v>
      </c>
      <c r="H12" s="60" t="s">
        <v>358</v>
      </c>
      <c r="I12" s="60">
        <v>29</v>
      </c>
      <c r="J12" s="60" t="s">
        <v>358</v>
      </c>
      <c r="K12" s="60" t="s">
        <v>358</v>
      </c>
      <c r="L12" s="60" t="s">
        <v>358</v>
      </c>
      <c r="M12" s="60">
        <v>29</v>
      </c>
      <c r="N12" s="60">
        <v>29</v>
      </c>
      <c r="O12" s="60">
        <v>24</v>
      </c>
      <c r="P12" s="60" t="s">
        <v>358</v>
      </c>
      <c r="Q12" s="60" t="s">
        <v>358</v>
      </c>
      <c r="R12" s="60" t="s">
        <v>358</v>
      </c>
      <c r="S12" s="60">
        <v>29</v>
      </c>
      <c r="T12" s="60" t="s">
        <v>358</v>
      </c>
      <c r="U12" s="60" t="s">
        <v>358</v>
      </c>
      <c r="V12" s="60" t="s">
        <v>358</v>
      </c>
      <c r="W12" s="60" t="s">
        <v>358</v>
      </c>
      <c r="X12" s="96" t="s">
        <v>358</v>
      </c>
    </row>
    <row r="13" spans="1:24" x14ac:dyDescent="0.25">
      <c r="A13" s="101" t="str">
        <f>IFERROR(#REF!,"")</f>
        <v/>
      </c>
      <c r="B13" s="94" t="s">
        <v>39</v>
      </c>
      <c r="C13" s="60">
        <v>11</v>
      </c>
      <c r="D13" s="60">
        <v>7</v>
      </c>
      <c r="E13" s="60">
        <v>191</v>
      </c>
      <c r="F13" s="60" t="s">
        <v>358</v>
      </c>
      <c r="G13" s="60">
        <v>25</v>
      </c>
      <c r="H13" s="60" t="s">
        <v>358</v>
      </c>
      <c r="I13" s="60" t="s">
        <v>358</v>
      </c>
      <c r="J13" s="60" t="s">
        <v>358</v>
      </c>
      <c r="K13" s="60" t="s">
        <v>358</v>
      </c>
      <c r="L13" s="60">
        <v>27</v>
      </c>
      <c r="M13" s="60">
        <v>26</v>
      </c>
      <c r="N13" s="60" t="s">
        <v>358</v>
      </c>
      <c r="O13" s="60">
        <v>21</v>
      </c>
      <c r="P13" s="60" t="s">
        <v>358</v>
      </c>
      <c r="Q13" s="60" t="s">
        <v>358</v>
      </c>
      <c r="R13" s="60">
        <v>26</v>
      </c>
      <c r="S13" s="60">
        <v>26</v>
      </c>
      <c r="T13" s="60" t="s">
        <v>358</v>
      </c>
      <c r="U13" s="60" t="s">
        <v>358</v>
      </c>
      <c r="V13" s="60" t="s">
        <v>358</v>
      </c>
      <c r="W13" s="60" t="s">
        <v>358</v>
      </c>
      <c r="X13" s="96">
        <v>26</v>
      </c>
    </row>
    <row r="14" spans="1:24" x14ac:dyDescent="0.25">
      <c r="A14" s="101" t="str">
        <f>IFERROR(#REF!,"")</f>
        <v/>
      </c>
      <c r="B14" s="94" t="s">
        <v>206</v>
      </c>
      <c r="C14" s="60">
        <v>12</v>
      </c>
      <c r="D14" s="60">
        <v>7</v>
      </c>
      <c r="E14" s="60">
        <v>182</v>
      </c>
      <c r="F14" s="60" t="s">
        <v>358</v>
      </c>
      <c r="G14" s="60">
        <v>22</v>
      </c>
      <c r="H14" s="60">
        <v>25</v>
      </c>
      <c r="I14" s="60" t="s">
        <v>358</v>
      </c>
      <c r="J14" s="60" t="s">
        <v>358</v>
      </c>
      <c r="K14" s="60" t="s">
        <v>358</v>
      </c>
      <c r="L14" s="60" t="s">
        <v>358</v>
      </c>
      <c r="M14" s="60">
        <v>22</v>
      </c>
      <c r="N14" s="60" t="s">
        <v>358</v>
      </c>
      <c r="O14" s="60" t="s">
        <v>358</v>
      </c>
      <c r="P14" s="60" t="s">
        <v>358</v>
      </c>
      <c r="Q14" s="60" t="s">
        <v>358</v>
      </c>
      <c r="R14" s="60">
        <v>22</v>
      </c>
      <c r="S14" s="60">
        <v>20</v>
      </c>
      <c r="T14" s="60">
        <v>27</v>
      </c>
      <c r="U14" s="60">
        <v>30</v>
      </c>
      <c r="V14" s="60" t="s">
        <v>358</v>
      </c>
      <c r="W14" s="60" t="s">
        <v>358</v>
      </c>
      <c r="X14" s="96" t="s">
        <v>358</v>
      </c>
    </row>
    <row r="15" spans="1:24" x14ac:dyDescent="0.25">
      <c r="A15" s="101" t="str">
        <f>IFERROR(#REF!,"")</f>
        <v/>
      </c>
      <c r="B15" s="94" t="s">
        <v>330</v>
      </c>
      <c r="C15" s="60">
        <v>13</v>
      </c>
      <c r="D15" s="60">
        <v>6</v>
      </c>
      <c r="E15" s="60">
        <v>176</v>
      </c>
      <c r="F15" s="60" t="s">
        <v>358</v>
      </c>
      <c r="G15" s="60">
        <v>28</v>
      </c>
      <c r="H15" s="60" t="s">
        <v>358</v>
      </c>
      <c r="I15" s="60" t="s">
        <v>358</v>
      </c>
      <c r="J15" s="60" t="s">
        <v>358</v>
      </c>
      <c r="K15" s="60">
        <v>27</v>
      </c>
      <c r="L15" s="60" t="s">
        <v>358</v>
      </c>
      <c r="M15" s="60">
        <v>27</v>
      </c>
      <c r="N15" s="60" t="s">
        <v>358</v>
      </c>
      <c r="O15" s="60">
        <v>25</v>
      </c>
      <c r="P15" s="60" t="s">
        <v>358</v>
      </c>
      <c r="Q15" s="60">
        <v>27</v>
      </c>
      <c r="R15" s="60" t="s">
        <v>358</v>
      </c>
      <c r="S15" s="60" t="s">
        <v>358</v>
      </c>
      <c r="T15" s="60" t="s">
        <v>358</v>
      </c>
      <c r="U15" s="60" t="s">
        <v>358</v>
      </c>
      <c r="V15" s="60">
        <v>30</v>
      </c>
      <c r="W15" s="60" t="s">
        <v>358</v>
      </c>
      <c r="X15" s="96" t="s">
        <v>358</v>
      </c>
    </row>
    <row r="16" spans="1:24" x14ac:dyDescent="0.25">
      <c r="A16" s="101" t="str">
        <f>IFERROR(#REF!,"")</f>
        <v/>
      </c>
      <c r="B16" s="94" t="s">
        <v>302</v>
      </c>
      <c r="C16" s="60">
        <v>14</v>
      </c>
      <c r="D16" s="60">
        <v>9</v>
      </c>
      <c r="E16" s="60">
        <v>174</v>
      </c>
      <c r="F16" s="60" t="s">
        <v>358</v>
      </c>
      <c r="G16" s="60" t="s">
        <v>358</v>
      </c>
      <c r="H16" s="60" t="s">
        <v>358</v>
      </c>
      <c r="I16" s="60" t="s">
        <v>358</v>
      </c>
      <c r="J16" s="60">
        <v>10</v>
      </c>
      <c r="K16" s="60">
        <v>22</v>
      </c>
      <c r="L16" s="60" t="s">
        <v>358</v>
      </c>
      <c r="M16" s="60" t="s">
        <v>358</v>
      </c>
      <c r="N16" s="60">
        <v>19</v>
      </c>
      <c r="O16" s="60">
        <v>3</v>
      </c>
      <c r="P16" s="60" t="s">
        <v>358</v>
      </c>
      <c r="Q16" s="60">
        <v>15</v>
      </c>
      <c r="R16" s="60">
        <v>20</v>
      </c>
      <c r="S16" s="60">
        <v>19</v>
      </c>
      <c r="T16" s="60" t="s">
        <v>358</v>
      </c>
      <c r="U16" s="60">
        <v>28</v>
      </c>
      <c r="V16" s="60" t="s">
        <v>358</v>
      </c>
      <c r="W16" s="60">
        <v>20</v>
      </c>
      <c r="X16" s="96" t="s">
        <v>358</v>
      </c>
    </row>
    <row r="17" spans="1:24" x14ac:dyDescent="0.25">
      <c r="A17" s="101" t="str">
        <f>IFERROR(#REF!,"")</f>
        <v/>
      </c>
      <c r="B17" s="94" t="s">
        <v>232</v>
      </c>
      <c r="C17" s="60">
        <v>15</v>
      </c>
      <c r="D17" s="60">
        <v>5</v>
      </c>
      <c r="E17" s="60">
        <v>149</v>
      </c>
      <c r="F17" s="60" t="s">
        <v>358</v>
      </c>
      <c r="G17" s="60" t="s">
        <v>358</v>
      </c>
      <c r="H17" s="60" t="s">
        <v>358</v>
      </c>
      <c r="I17" s="60" t="s">
        <v>358</v>
      </c>
      <c r="J17" s="60">
        <v>27</v>
      </c>
      <c r="K17" s="60">
        <v>29</v>
      </c>
      <c r="L17" s="60" t="s">
        <v>358</v>
      </c>
      <c r="M17" s="60" t="s">
        <v>358</v>
      </c>
      <c r="N17" s="60" t="s">
        <v>358</v>
      </c>
      <c r="O17" s="60" t="s">
        <v>358</v>
      </c>
      <c r="P17" s="60" t="s">
        <v>358</v>
      </c>
      <c r="Q17" s="60">
        <v>29</v>
      </c>
      <c r="R17" s="60" t="s">
        <v>358</v>
      </c>
      <c r="S17" s="60">
        <v>27</v>
      </c>
      <c r="T17" s="60" t="s">
        <v>358</v>
      </c>
      <c r="U17" s="60" t="s">
        <v>358</v>
      </c>
      <c r="V17" s="60" t="s">
        <v>358</v>
      </c>
      <c r="W17" s="60">
        <v>27</v>
      </c>
      <c r="X17" s="96" t="s">
        <v>358</v>
      </c>
    </row>
    <row r="18" spans="1:24" x14ac:dyDescent="0.25">
      <c r="A18" s="101" t="str">
        <f>IFERROR(#REF!,"")</f>
        <v/>
      </c>
      <c r="B18" s="94" t="s">
        <v>345</v>
      </c>
      <c r="C18" s="60">
        <v>16</v>
      </c>
      <c r="D18" s="60">
        <v>6</v>
      </c>
      <c r="E18" s="60">
        <v>147</v>
      </c>
      <c r="F18" s="60" t="s">
        <v>358</v>
      </c>
      <c r="G18" s="60" t="s">
        <v>358</v>
      </c>
      <c r="H18" s="60">
        <v>27</v>
      </c>
      <c r="I18" s="60">
        <v>21</v>
      </c>
      <c r="J18" s="60" t="s">
        <v>358</v>
      </c>
      <c r="K18" s="60" t="s">
        <v>358</v>
      </c>
      <c r="L18" s="60" t="s">
        <v>358</v>
      </c>
      <c r="M18" s="60" t="s">
        <v>358</v>
      </c>
      <c r="N18" s="60" t="s">
        <v>358</v>
      </c>
      <c r="O18" s="60">
        <v>10</v>
      </c>
      <c r="P18" s="60" t="s">
        <v>358</v>
      </c>
      <c r="Q18" s="60" t="s">
        <v>358</v>
      </c>
      <c r="R18" s="60" t="s">
        <v>358</v>
      </c>
      <c r="S18" s="60" t="s">
        <v>358</v>
      </c>
      <c r="T18" s="60">
        <v>29</v>
      </c>
      <c r="U18" s="60" t="s">
        <v>358</v>
      </c>
      <c r="V18" s="60" t="s">
        <v>358</v>
      </c>
      <c r="W18" s="60">
        <v>25</v>
      </c>
      <c r="X18" s="96">
        <v>23</v>
      </c>
    </row>
    <row r="19" spans="1:24" x14ac:dyDescent="0.25">
      <c r="A19" s="101" t="str">
        <f>IFERROR(#REF!,"")</f>
        <v/>
      </c>
      <c r="B19" s="94" t="s">
        <v>25</v>
      </c>
      <c r="C19" s="60">
        <v>17</v>
      </c>
      <c r="D19" s="60">
        <v>5</v>
      </c>
      <c r="E19" s="60">
        <v>143</v>
      </c>
      <c r="F19" s="60">
        <v>25</v>
      </c>
      <c r="G19" s="60" t="s">
        <v>358</v>
      </c>
      <c r="H19" s="60" t="s">
        <v>358</v>
      </c>
      <c r="I19" s="60" t="s">
        <v>358</v>
      </c>
      <c r="J19" s="60" t="s">
        <v>358</v>
      </c>
      <c r="K19" s="60" t="s">
        <v>358</v>
      </c>
      <c r="L19" s="60">
        <v>26</v>
      </c>
      <c r="M19" s="60" t="s">
        <v>358</v>
      </c>
      <c r="N19" s="60" t="s">
        <v>358</v>
      </c>
      <c r="O19" s="60" t="s">
        <v>358</v>
      </c>
      <c r="P19" s="60" t="s">
        <v>358</v>
      </c>
      <c r="Q19" s="60" t="s">
        <v>358</v>
      </c>
      <c r="R19" s="60" t="s">
        <v>358</v>
      </c>
      <c r="S19" s="60" t="s">
        <v>358</v>
      </c>
      <c r="T19" s="60">
        <v>30</v>
      </c>
      <c r="U19" s="60" t="s">
        <v>358</v>
      </c>
      <c r="V19" s="60">
        <v>26</v>
      </c>
      <c r="W19" s="60">
        <v>26</v>
      </c>
      <c r="X19" s="96" t="s">
        <v>358</v>
      </c>
    </row>
    <row r="20" spans="1:24" x14ac:dyDescent="0.25">
      <c r="A20" s="101" t="str">
        <f>IFERROR(#REF!,"")</f>
        <v/>
      </c>
      <c r="B20" s="94" t="s">
        <v>364</v>
      </c>
      <c r="C20" s="60">
        <v>18</v>
      </c>
      <c r="D20" s="60">
        <v>5</v>
      </c>
      <c r="E20" s="60">
        <v>131</v>
      </c>
      <c r="F20" s="60">
        <v>22</v>
      </c>
      <c r="G20" s="60" t="s">
        <v>358</v>
      </c>
      <c r="H20" s="60" t="s">
        <v>358</v>
      </c>
      <c r="I20" s="60" t="s">
        <v>358</v>
      </c>
      <c r="J20" s="60" t="s">
        <v>358</v>
      </c>
      <c r="K20" s="60" t="s">
        <v>358</v>
      </c>
      <c r="L20" s="60" t="s">
        <v>358</v>
      </c>
      <c r="M20" s="60" t="s">
        <v>358</v>
      </c>
      <c r="N20" s="60" t="s">
        <v>358</v>
      </c>
      <c r="O20" s="60" t="s">
        <v>358</v>
      </c>
      <c r="P20" s="60" t="s">
        <v>358</v>
      </c>
      <c r="Q20" s="60">
        <v>26</v>
      </c>
      <c r="R20" s="60" t="s">
        <v>358</v>
      </c>
      <c r="S20" s="60" t="s">
        <v>358</v>
      </c>
      <c r="T20" s="60" t="s">
        <v>358</v>
      </c>
      <c r="U20" s="60" t="s">
        <v>358</v>
      </c>
      <c r="V20" s="60">
        <v>27</v>
      </c>
      <c r="W20" s="60">
        <v>21</v>
      </c>
      <c r="X20" s="96">
        <v>25</v>
      </c>
    </row>
    <row r="21" spans="1:24" x14ac:dyDescent="0.25">
      <c r="A21" s="101" t="str">
        <f>IFERROR(#REF!,"")</f>
        <v/>
      </c>
      <c r="B21" s="94" t="s">
        <v>140</v>
      </c>
      <c r="C21" s="60">
        <v>19</v>
      </c>
      <c r="D21" s="60">
        <v>6</v>
      </c>
      <c r="E21" s="60">
        <v>130</v>
      </c>
      <c r="F21" s="60">
        <v>23</v>
      </c>
      <c r="G21" s="60" t="s">
        <v>358</v>
      </c>
      <c r="H21" s="60" t="s">
        <v>358</v>
      </c>
      <c r="I21" s="60">
        <v>23</v>
      </c>
      <c r="J21" s="60">
        <v>18</v>
      </c>
      <c r="K21" s="60" t="s">
        <v>358</v>
      </c>
      <c r="L21" s="60" t="s">
        <v>358</v>
      </c>
      <c r="M21" s="60">
        <v>24</v>
      </c>
      <c r="N21" s="60" t="s">
        <v>358</v>
      </c>
      <c r="O21" s="60">
        <v>12</v>
      </c>
      <c r="P21" s="60" t="s">
        <v>358</v>
      </c>
      <c r="Q21" s="60" t="s">
        <v>358</v>
      </c>
      <c r="R21" s="60" t="s">
        <v>358</v>
      </c>
      <c r="S21" s="60" t="s">
        <v>358</v>
      </c>
      <c r="T21" s="60" t="s">
        <v>358</v>
      </c>
      <c r="U21" s="60" t="s">
        <v>358</v>
      </c>
      <c r="V21" s="60" t="s">
        <v>358</v>
      </c>
      <c r="W21" s="60">
        <v>18</v>
      </c>
      <c r="X21" s="96" t="s">
        <v>358</v>
      </c>
    </row>
    <row r="22" spans="1:24" x14ac:dyDescent="0.25">
      <c r="A22" s="101" t="str">
        <f>IFERROR(#REF!,"")</f>
        <v/>
      </c>
      <c r="B22" s="94" t="s">
        <v>41</v>
      </c>
      <c r="C22" s="60">
        <v>20</v>
      </c>
      <c r="D22" s="60">
        <v>5</v>
      </c>
      <c r="E22" s="60">
        <v>122</v>
      </c>
      <c r="F22" s="60" t="s">
        <v>358</v>
      </c>
      <c r="G22" s="60" t="s">
        <v>358</v>
      </c>
      <c r="H22" s="60" t="s">
        <v>358</v>
      </c>
      <c r="I22" s="60">
        <v>22</v>
      </c>
      <c r="J22" s="60" t="s">
        <v>358</v>
      </c>
      <c r="K22" s="60">
        <v>24</v>
      </c>
      <c r="L22" s="60">
        <v>22</v>
      </c>
      <c r="M22" s="60">
        <v>23</v>
      </c>
      <c r="N22" s="60">
        <v>21</v>
      </c>
      <c r="O22" s="60" t="s">
        <v>358</v>
      </c>
      <c r="P22" s="60" t="s">
        <v>358</v>
      </c>
      <c r="Q22" s="60" t="s">
        <v>358</v>
      </c>
      <c r="R22" s="60" t="s">
        <v>358</v>
      </c>
      <c r="S22" s="60" t="s">
        <v>358</v>
      </c>
      <c r="T22" s="60" t="s">
        <v>358</v>
      </c>
      <c r="U22" s="60" t="s">
        <v>358</v>
      </c>
      <c r="V22" s="60" t="s">
        <v>358</v>
      </c>
      <c r="W22" s="60" t="s">
        <v>358</v>
      </c>
      <c r="X22" s="96" t="s">
        <v>358</v>
      </c>
    </row>
    <row r="23" spans="1:24" x14ac:dyDescent="0.25">
      <c r="A23" s="101" t="str">
        <f>IFERROR(#REF!,"")</f>
        <v/>
      </c>
      <c r="B23" s="94" t="s">
        <v>365</v>
      </c>
      <c r="C23" s="60">
        <v>21</v>
      </c>
      <c r="D23" s="60">
        <v>5</v>
      </c>
      <c r="E23" s="60">
        <v>117</v>
      </c>
      <c r="F23" s="60">
        <v>24</v>
      </c>
      <c r="G23" s="60" t="s">
        <v>358</v>
      </c>
      <c r="H23" s="60" t="s">
        <v>358</v>
      </c>
      <c r="I23" s="60" t="s">
        <v>358</v>
      </c>
      <c r="J23" s="60">
        <v>21</v>
      </c>
      <c r="K23" s="60" t="s">
        <v>358</v>
      </c>
      <c r="L23" s="60" t="s">
        <v>358</v>
      </c>
      <c r="M23" s="60" t="s">
        <v>358</v>
      </c>
      <c r="N23" s="60" t="s">
        <v>358</v>
      </c>
      <c r="O23" s="60">
        <v>9</v>
      </c>
      <c r="P23" s="60">
        <v>29</v>
      </c>
      <c r="Q23" s="60" t="s">
        <v>358</v>
      </c>
      <c r="R23" s="60" t="s">
        <v>358</v>
      </c>
      <c r="S23" s="60">
        <v>24</v>
      </c>
      <c r="T23" s="60" t="s">
        <v>358</v>
      </c>
      <c r="U23" s="60" t="s">
        <v>358</v>
      </c>
      <c r="V23" s="60" t="s">
        <v>358</v>
      </c>
      <c r="W23" s="60" t="s">
        <v>358</v>
      </c>
      <c r="X23" s="96" t="s">
        <v>358</v>
      </c>
    </row>
    <row r="24" spans="1:24" x14ac:dyDescent="0.25">
      <c r="A24" s="101" t="str">
        <f>IFERROR(#REF!,"")</f>
        <v/>
      </c>
      <c r="B24" s="94" t="s">
        <v>236</v>
      </c>
      <c r="C24" s="60">
        <v>22</v>
      </c>
      <c r="D24" s="60">
        <v>5</v>
      </c>
      <c r="E24" s="60">
        <v>116</v>
      </c>
      <c r="F24" s="60" t="s">
        <v>358</v>
      </c>
      <c r="G24" s="60" t="s">
        <v>358</v>
      </c>
      <c r="H24" s="60" t="s">
        <v>358</v>
      </c>
      <c r="I24" s="60" t="s">
        <v>358</v>
      </c>
      <c r="J24" s="60" t="s">
        <v>358</v>
      </c>
      <c r="K24" s="60" t="s">
        <v>358</v>
      </c>
      <c r="L24" s="60" t="s">
        <v>358</v>
      </c>
      <c r="M24" s="60" t="s">
        <v>358</v>
      </c>
      <c r="N24" s="60">
        <v>20</v>
      </c>
      <c r="O24" s="60" t="s">
        <v>358</v>
      </c>
      <c r="P24" s="60" t="s">
        <v>358</v>
      </c>
      <c r="Q24" s="60">
        <v>20</v>
      </c>
      <c r="R24" s="60" t="s">
        <v>358</v>
      </c>
      <c r="S24" s="60" t="s">
        <v>358</v>
      </c>
      <c r="T24" s="60" t="s">
        <v>358</v>
      </c>
      <c r="U24" s="60" t="s">
        <v>358</v>
      </c>
      <c r="V24" s="60">
        <v>24</v>
      </c>
      <c r="W24" s="60">
        <v>23</v>
      </c>
      <c r="X24" s="96">
        <v>19</v>
      </c>
    </row>
    <row r="25" spans="1:24" x14ac:dyDescent="0.25">
      <c r="A25" s="101" t="str">
        <f>IFERROR(#REF!,"")</f>
        <v/>
      </c>
      <c r="B25" s="94" t="s">
        <v>30</v>
      </c>
      <c r="C25" s="60">
        <v>23</v>
      </c>
      <c r="D25" s="60">
        <v>4</v>
      </c>
      <c r="E25" s="60">
        <v>111</v>
      </c>
      <c r="F25" s="60" t="s">
        <v>358</v>
      </c>
      <c r="G25" s="60" t="s">
        <v>358</v>
      </c>
      <c r="H25" s="60" t="s">
        <v>358</v>
      </c>
      <c r="I25" s="60">
        <v>26</v>
      </c>
      <c r="J25" s="60" t="s">
        <v>358</v>
      </c>
      <c r="K25" s="60" t="s">
        <v>358</v>
      </c>
      <c r="L25" s="60" t="s">
        <v>358</v>
      </c>
      <c r="M25" s="60" t="s">
        <v>358</v>
      </c>
      <c r="N25" s="60" t="s">
        <v>358</v>
      </c>
      <c r="O25" s="60">
        <v>20</v>
      </c>
      <c r="P25" s="60" t="s">
        <v>358</v>
      </c>
      <c r="Q25" s="60">
        <v>28</v>
      </c>
      <c r="R25" s="60" t="s">
        <v>358</v>
      </c>
      <c r="S25" s="60" t="s">
        <v>358</v>
      </c>
      <c r="T25" s="60" t="s">
        <v>358</v>
      </c>
      <c r="U25" s="60" t="s">
        <v>358</v>
      </c>
      <c r="V25" s="60">
        <v>29</v>
      </c>
      <c r="W25" s="60" t="s">
        <v>358</v>
      </c>
      <c r="X25" s="96" t="s">
        <v>358</v>
      </c>
    </row>
    <row r="26" spans="1:24" x14ac:dyDescent="0.25">
      <c r="A26" s="101" t="str">
        <f>IFERROR(#REF!,"")</f>
        <v/>
      </c>
      <c r="B26" s="94" t="s">
        <v>202</v>
      </c>
      <c r="C26" s="60">
        <v>24</v>
      </c>
      <c r="D26" s="60">
        <v>4</v>
      </c>
      <c r="E26" s="60">
        <v>100</v>
      </c>
      <c r="F26" s="60" t="s">
        <v>358</v>
      </c>
      <c r="G26" s="60">
        <v>29</v>
      </c>
      <c r="H26" s="60" t="s">
        <v>358</v>
      </c>
      <c r="I26" s="60" t="s">
        <v>358</v>
      </c>
      <c r="J26" s="60" t="s">
        <v>358</v>
      </c>
      <c r="K26" s="60" t="s">
        <v>358</v>
      </c>
      <c r="L26" s="60" t="s">
        <v>358</v>
      </c>
      <c r="M26" s="60" t="s">
        <v>358</v>
      </c>
      <c r="N26" s="60" t="s">
        <v>358</v>
      </c>
      <c r="O26" s="60">
        <v>19</v>
      </c>
      <c r="P26" s="60" t="s">
        <v>358</v>
      </c>
      <c r="Q26" s="60">
        <v>17</v>
      </c>
      <c r="R26" s="60" t="s">
        <v>358</v>
      </c>
      <c r="S26" s="60" t="s">
        <v>358</v>
      </c>
      <c r="T26" s="60" t="s">
        <v>358</v>
      </c>
      <c r="U26" s="60" t="s">
        <v>358</v>
      </c>
      <c r="V26" s="60" t="s">
        <v>358</v>
      </c>
      <c r="W26" s="60" t="s">
        <v>358</v>
      </c>
      <c r="X26" s="96">
        <v>27</v>
      </c>
    </row>
    <row r="27" spans="1:24" x14ac:dyDescent="0.25">
      <c r="A27" s="101" t="str">
        <f>IFERROR(#REF!,"")</f>
        <v/>
      </c>
      <c r="B27" s="94" t="s">
        <v>293</v>
      </c>
      <c r="C27" s="60">
        <v>25</v>
      </c>
      <c r="D27" s="60">
        <v>3</v>
      </c>
      <c r="E27" s="60">
        <v>96</v>
      </c>
      <c r="F27" s="60" t="s">
        <v>358</v>
      </c>
      <c r="G27" s="60" t="s">
        <v>358</v>
      </c>
      <c r="H27" s="60" t="s">
        <v>358</v>
      </c>
      <c r="I27" s="60" t="s">
        <v>358</v>
      </c>
      <c r="J27" s="60">
        <v>30</v>
      </c>
      <c r="K27" s="60" t="s">
        <v>358</v>
      </c>
      <c r="L27" s="60" t="s">
        <v>358</v>
      </c>
      <c r="M27" s="60" t="s">
        <v>358</v>
      </c>
      <c r="N27" s="60" t="s">
        <v>358</v>
      </c>
      <c r="O27" s="60">
        <v>30</v>
      </c>
      <c r="P27" s="60" t="s">
        <v>358</v>
      </c>
      <c r="Q27" s="60" t="s">
        <v>358</v>
      </c>
      <c r="R27" s="60" t="s">
        <v>358</v>
      </c>
      <c r="S27" s="60" t="s">
        <v>358</v>
      </c>
      <c r="T27" s="60" t="s">
        <v>358</v>
      </c>
      <c r="U27" s="60" t="s">
        <v>358</v>
      </c>
      <c r="V27" s="60" t="s">
        <v>358</v>
      </c>
      <c r="W27" s="60">
        <v>30</v>
      </c>
      <c r="X27" s="96" t="s">
        <v>358</v>
      </c>
    </row>
    <row r="28" spans="1:24" x14ac:dyDescent="0.25">
      <c r="A28" s="101" t="str">
        <f>IFERROR(#REF!,"")</f>
        <v/>
      </c>
      <c r="B28" s="94" t="s">
        <v>234</v>
      </c>
      <c r="C28" s="60">
        <v>26</v>
      </c>
      <c r="D28" s="60">
        <v>4</v>
      </c>
      <c r="E28" s="60">
        <v>95</v>
      </c>
      <c r="F28" s="60" t="s">
        <v>358</v>
      </c>
      <c r="G28" s="60" t="s">
        <v>358</v>
      </c>
      <c r="H28" s="60" t="s">
        <v>358</v>
      </c>
      <c r="I28" s="60">
        <v>24</v>
      </c>
      <c r="J28" s="60" t="s">
        <v>358</v>
      </c>
      <c r="K28" s="60">
        <v>26</v>
      </c>
      <c r="L28" s="60" t="s">
        <v>358</v>
      </c>
      <c r="M28" s="60" t="s">
        <v>358</v>
      </c>
      <c r="N28" s="60" t="s">
        <v>358</v>
      </c>
      <c r="O28" s="60">
        <v>14</v>
      </c>
      <c r="P28" s="60" t="s">
        <v>358</v>
      </c>
      <c r="Q28" s="60">
        <v>23</v>
      </c>
      <c r="R28" s="60" t="s">
        <v>358</v>
      </c>
      <c r="S28" s="60" t="s">
        <v>358</v>
      </c>
      <c r="T28" s="60" t="s">
        <v>358</v>
      </c>
      <c r="U28" s="60" t="s">
        <v>358</v>
      </c>
      <c r="V28" s="60" t="s">
        <v>358</v>
      </c>
      <c r="W28" s="60" t="s">
        <v>358</v>
      </c>
      <c r="X28" s="96" t="s">
        <v>358</v>
      </c>
    </row>
    <row r="29" spans="1:24" x14ac:dyDescent="0.25">
      <c r="A29" s="101" t="str">
        <f>IFERROR(#REF!,"")</f>
        <v/>
      </c>
      <c r="B29" s="94" t="s">
        <v>338</v>
      </c>
      <c r="C29" s="60">
        <v>27</v>
      </c>
      <c r="D29" s="60">
        <v>5</v>
      </c>
      <c r="E29" s="60">
        <v>91</v>
      </c>
      <c r="F29" s="60" t="s">
        <v>358</v>
      </c>
      <c r="G29" s="60" t="s">
        <v>358</v>
      </c>
      <c r="H29" s="60">
        <v>21</v>
      </c>
      <c r="I29" s="60" t="s">
        <v>358</v>
      </c>
      <c r="J29" s="60">
        <v>11</v>
      </c>
      <c r="K29" s="60" t="s">
        <v>358</v>
      </c>
      <c r="L29" s="60" t="s">
        <v>358</v>
      </c>
      <c r="M29" s="60">
        <v>19</v>
      </c>
      <c r="N29" s="60" t="s">
        <v>358</v>
      </c>
      <c r="O29" s="60" t="s">
        <v>358</v>
      </c>
      <c r="P29" s="60" t="s">
        <v>358</v>
      </c>
      <c r="Q29" s="60" t="s">
        <v>358</v>
      </c>
      <c r="R29" s="60" t="s">
        <v>358</v>
      </c>
      <c r="S29" s="60">
        <v>16</v>
      </c>
      <c r="T29" s="60" t="s">
        <v>358</v>
      </c>
      <c r="U29" s="60" t="s">
        <v>358</v>
      </c>
      <c r="V29" s="60" t="s">
        <v>358</v>
      </c>
      <c r="W29" s="60">
        <v>14</v>
      </c>
      <c r="X29" s="96" t="s">
        <v>358</v>
      </c>
    </row>
    <row r="30" spans="1:24" x14ac:dyDescent="0.25">
      <c r="A30" s="101" t="str">
        <f>IFERROR(#REF!,"")</f>
        <v/>
      </c>
      <c r="B30" s="94" t="s">
        <v>23</v>
      </c>
      <c r="C30" s="60">
        <v>28</v>
      </c>
      <c r="D30" s="60">
        <v>4</v>
      </c>
      <c r="E30" s="60">
        <v>84</v>
      </c>
      <c r="F30" s="60" t="s">
        <v>358</v>
      </c>
      <c r="G30" s="60" t="s">
        <v>358</v>
      </c>
      <c r="H30" s="60" t="s">
        <v>358</v>
      </c>
      <c r="I30" s="60" t="s">
        <v>358</v>
      </c>
      <c r="J30" s="60">
        <v>20</v>
      </c>
      <c r="K30" s="60" t="s">
        <v>358</v>
      </c>
      <c r="L30" s="60" t="s">
        <v>358</v>
      </c>
      <c r="M30" s="60" t="s">
        <v>358</v>
      </c>
      <c r="N30" s="60">
        <v>24</v>
      </c>
      <c r="O30" s="60">
        <v>8</v>
      </c>
      <c r="P30" s="60" t="s">
        <v>358</v>
      </c>
      <c r="Q30" s="60" t="s">
        <v>358</v>
      </c>
      <c r="R30" s="60">
        <v>24</v>
      </c>
      <c r="S30" s="60" t="s">
        <v>358</v>
      </c>
      <c r="T30" s="60" t="s">
        <v>358</v>
      </c>
      <c r="U30" s="60" t="s">
        <v>358</v>
      </c>
      <c r="V30" s="60" t="s">
        <v>358</v>
      </c>
      <c r="W30" s="60" t="s">
        <v>358</v>
      </c>
      <c r="X30" s="96" t="s">
        <v>358</v>
      </c>
    </row>
    <row r="31" spans="1:24" x14ac:dyDescent="0.25">
      <c r="A31" s="101" t="str">
        <f>IFERROR(#REF!,"")</f>
        <v/>
      </c>
      <c r="B31" s="94" t="s">
        <v>344</v>
      </c>
      <c r="C31" s="60">
        <v>30</v>
      </c>
      <c r="D31" s="60">
        <v>4</v>
      </c>
      <c r="E31" s="60">
        <v>83</v>
      </c>
      <c r="F31" s="60" t="s">
        <v>358</v>
      </c>
      <c r="G31" s="60">
        <v>19</v>
      </c>
      <c r="H31" s="60" t="s">
        <v>358</v>
      </c>
      <c r="I31" s="60" t="s">
        <v>358</v>
      </c>
      <c r="J31" s="60">
        <v>19</v>
      </c>
      <c r="K31" s="60" t="s">
        <v>358</v>
      </c>
      <c r="L31" s="60">
        <v>19</v>
      </c>
      <c r="M31" s="60" t="s">
        <v>358</v>
      </c>
      <c r="N31" s="60" t="s">
        <v>358</v>
      </c>
      <c r="O31" s="60" t="s">
        <v>358</v>
      </c>
      <c r="P31" s="60" t="s">
        <v>358</v>
      </c>
      <c r="Q31" s="60">
        <v>18</v>
      </c>
      <c r="R31" s="60" t="s">
        <v>358</v>
      </c>
      <c r="S31" s="60" t="s">
        <v>358</v>
      </c>
      <c r="T31" s="60" t="s">
        <v>358</v>
      </c>
      <c r="U31" s="60" t="s">
        <v>358</v>
      </c>
      <c r="V31" s="60" t="s">
        <v>358</v>
      </c>
      <c r="W31" s="60" t="s">
        <v>358</v>
      </c>
      <c r="X31" s="96" t="s">
        <v>358</v>
      </c>
    </row>
    <row r="32" spans="1:24" x14ac:dyDescent="0.25">
      <c r="A32" s="101" t="str">
        <f>IFERROR(#REF!,"")</f>
        <v/>
      </c>
      <c r="B32" s="94" t="s">
        <v>366</v>
      </c>
      <c r="C32" s="60">
        <v>29</v>
      </c>
      <c r="D32" s="60">
        <v>5</v>
      </c>
      <c r="E32" s="60">
        <v>83</v>
      </c>
      <c r="F32" s="60" t="s">
        <v>358</v>
      </c>
      <c r="G32" s="60" t="s">
        <v>358</v>
      </c>
      <c r="H32" s="60" t="s">
        <v>358</v>
      </c>
      <c r="I32" s="60" t="s">
        <v>358</v>
      </c>
      <c r="J32" s="60">
        <v>16</v>
      </c>
      <c r="K32" s="60" t="s">
        <v>358</v>
      </c>
      <c r="L32" s="60">
        <v>18</v>
      </c>
      <c r="M32" s="60" t="s">
        <v>358</v>
      </c>
      <c r="N32" s="60" t="s">
        <v>358</v>
      </c>
      <c r="O32" s="60">
        <v>5</v>
      </c>
      <c r="P32" s="60" t="s">
        <v>358</v>
      </c>
      <c r="Q32" s="60">
        <v>16</v>
      </c>
      <c r="R32" s="60" t="s">
        <v>358</v>
      </c>
      <c r="S32" s="60">
        <v>18</v>
      </c>
      <c r="T32" s="60" t="s">
        <v>358</v>
      </c>
      <c r="U32" s="60" t="s">
        <v>358</v>
      </c>
      <c r="V32" s="60" t="s">
        <v>358</v>
      </c>
      <c r="W32" s="60" t="s">
        <v>358</v>
      </c>
      <c r="X32" s="96" t="s">
        <v>358</v>
      </c>
    </row>
    <row r="33" spans="1:24" x14ac:dyDescent="0.25">
      <c r="A33" s="101" t="str">
        <f>IFERROR(#REF!,"")</f>
        <v/>
      </c>
      <c r="B33" s="94" t="s">
        <v>328</v>
      </c>
      <c r="C33" s="60">
        <v>31</v>
      </c>
      <c r="D33" s="60">
        <v>3</v>
      </c>
      <c r="E33" s="60">
        <v>81</v>
      </c>
      <c r="F33" s="60" t="s">
        <v>358</v>
      </c>
      <c r="G33" s="60" t="s">
        <v>358</v>
      </c>
      <c r="H33" s="60" t="s">
        <v>358</v>
      </c>
      <c r="I33" s="60" t="s">
        <v>358</v>
      </c>
      <c r="J33" s="60">
        <v>25</v>
      </c>
      <c r="K33" s="60" t="s">
        <v>358</v>
      </c>
      <c r="L33" s="60" t="s">
        <v>358</v>
      </c>
      <c r="M33" s="60" t="s">
        <v>358</v>
      </c>
      <c r="N33" s="60" t="s">
        <v>358</v>
      </c>
      <c r="O33" s="60">
        <v>22</v>
      </c>
      <c r="P33" s="60" t="s">
        <v>358</v>
      </c>
      <c r="Q33" s="60" t="s">
        <v>358</v>
      </c>
      <c r="R33" s="60" t="s">
        <v>358</v>
      </c>
      <c r="S33" s="60" t="s">
        <v>358</v>
      </c>
      <c r="T33" s="60" t="s">
        <v>358</v>
      </c>
      <c r="U33" s="60" t="s">
        <v>358</v>
      </c>
      <c r="V33" s="60">
        <v>28</v>
      </c>
      <c r="W33" s="60" t="s">
        <v>358</v>
      </c>
      <c r="X33" s="96" t="s">
        <v>358</v>
      </c>
    </row>
    <row r="34" spans="1:24" x14ac:dyDescent="0.25">
      <c r="A34" s="101" t="str">
        <f>IFERROR(#REF!,"")</f>
        <v/>
      </c>
      <c r="B34" s="94" t="s">
        <v>297</v>
      </c>
      <c r="C34" s="60">
        <v>32</v>
      </c>
      <c r="D34" s="60">
        <v>3</v>
      </c>
      <c r="E34" s="60">
        <v>77</v>
      </c>
      <c r="F34" s="60" t="s">
        <v>358</v>
      </c>
      <c r="G34" s="60">
        <v>26</v>
      </c>
      <c r="H34" s="60" t="s">
        <v>358</v>
      </c>
      <c r="I34" s="60" t="s">
        <v>358</v>
      </c>
      <c r="J34" s="60" t="s">
        <v>358</v>
      </c>
      <c r="K34" s="60" t="s">
        <v>358</v>
      </c>
      <c r="L34" s="60" t="s">
        <v>358</v>
      </c>
      <c r="M34" s="60" t="s">
        <v>358</v>
      </c>
      <c r="N34" s="60" t="s">
        <v>358</v>
      </c>
      <c r="O34" s="60">
        <v>16</v>
      </c>
      <c r="P34" s="60" t="s">
        <v>358</v>
      </c>
      <c r="Q34" s="60" t="s">
        <v>358</v>
      </c>
      <c r="R34" s="60" t="s">
        <v>358</v>
      </c>
      <c r="S34" s="60" t="s">
        <v>358</v>
      </c>
      <c r="T34" s="60" t="s">
        <v>358</v>
      </c>
      <c r="U34" s="60" t="s">
        <v>358</v>
      </c>
      <c r="V34" s="60" t="s">
        <v>358</v>
      </c>
      <c r="W34" s="60" t="s">
        <v>358</v>
      </c>
      <c r="X34" s="96">
        <v>29</v>
      </c>
    </row>
    <row r="35" spans="1:24" x14ac:dyDescent="0.25">
      <c r="A35" s="101" t="str">
        <f>IFERROR(#REF!,"")</f>
        <v/>
      </c>
      <c r="B35" s="94" t="s">
        <v>367</v>
      </c>
      <c r="C35" s="60">
        <v>34</v>
      </c>
      <c r="D35" s="60">
        <v>4</v>
      </c>
      <c r="E35" s="60">
        <v>75</v>
      </c>
      <c r="F35" s="60" t="s">
        <v>358</v>
      </c>
      <c r="G35" s="60">
        <v>12</v>
      </c>
      <c r="H35" s="60" t="s">
        <v>358</v>
      </c>
      <c r="I35" s="60" t="s">
        <v>358</v>
      </c>
      <c r="J35" s="60">
        <v>12</v>
      </c>
      <c r="K35" s="60" t="s">
        <v>358</v>
      </c>
      <c r="L35" s="60" t="s">
        <v>358</v>
      </c>
      <c r="M35" s="60" t="s">
        <v>358</v>
      </c>
      <c r="N35" s="60">
        <v>18</v>
      </c>
      <c r="O35" s="60" t="s">
        <v>358</v>
      </c>
      <c r="P35" s="60" t="s">
        <v>358</v>
      </c>
      <c r="Q35" s="60" t="s">
        <v>358</v>
      </c>
      <c r="R35" s="60" t="s">
        <v>358</v>
      </c>
      <c r="S35" s="60" t="s">
        <v>358</v>
      </c>
      <c r="T35" s="60">
        <v>25</v>
      </c>
      <c r="U35" s="60" t="s">
        <v>358</v>
      </c>
      <c r="V35" s="60" t="s">
        <v>358</v>
      </c>
      <c r="W35" s="60" t="s">
        <v>358</v>
      </c>
      <c r="X35" s="96" t="s">
        <v>358</v>
      </c>
    </row>
    <row r="36" spans="1:24" x14ac:dyDescent="0.25">
      <c r="A36" s="101" t="str">
        <f>IFERROR(#REF!,"")</f>
        <v/>
      </c>
      <c r="B36" s="94" t="s">
        <v>26</v>
      </c>
      <c r="C36" s="60">
        <v>33</v>
      </c>
      <c r="D36" s="60">
        <v>3</v>
      </c>
      <c r="E36" s="60">
        <v>75</v>
      </c>
      <c r="F36" s="60" t="s">
        <v>358</v>
      </c>
      <c r="G36" s="60" t="s">
        <v>358</v>
      </c>
      <c r="H36" s="60" t="s">
        <v>358</v>
      </c>
      <c r="I36" s="60" t="s">
        <v>358</v>
      </c>
      <c r="J36" s="60" t="s">
        <v>358</v>
      </c>
      <c r="K36" s="60" t="s">
        <v>358</v>
      </c>
      <c r="L36" s="60" t="s">
        <v>358</v>
      </c>
      <c r="M36" s="60" t="s">
        <v>358</v>
      </c>
      <c r="N36" s="60" t="s">
        <v>358</v>
      </c>
      <c r="O36" s="60">
        <v>17</v>
      </c>
      <c r="P36" s="60" t="s">
        <v>358</v>
      </c>
      <c r="Q36" s="60">
        <v>24</v>
      </c>
      <c r="R36" s="60" t="s">
        <v>358</v>
      </c>
      <c r="S36" s="60" t="s">
        <v>358</v>
      </c>
      <c r="T36" s="60" t="s">
        <v>358</v>
      </c>
      <c r="U36" s="60" t="s">
        <v>358</v>
      </c>
      <c r="V36" s="60" t="s">
        <v>358</v>
      </c>
      <c r="W36" s="60" t="s">
        <v>358</v>
      </c>
      <c r="X36" s="96">
        <v>28</v>
      </c>
    </row>
    <row r="37" spans="1:24" x14ac:dyDescent="0.25">
      <c r="A37" s="101" t="str">
        <f>IFERROR(#REF!,"")</f>
        <v/>
      </c>
      <c r="B37" s="94" t="s">
        <v>131</v>
      </c>
      <c r="C37" s="60">
        <v>35</v>
      </c>
      <c r="D37" s="60">
        <v>4</v>
      </c>
      <c r="E37" s="60">
        <v>72</v>
      </c>
      <c r="F37" s="60" t="s">
        <v>358</v>
      </c>
      <c r="G37" s="60" t="s">
        <v>358</v>
      </c>
      <c r="H37" s="60" t="s">
        <v>358</v>
      </c>
      <c r="I37" s="60">
        <v>16</v>
      </c>
      <c r="J37" s="60" t="s">
        <v>358</v>
      </c>
      <c r="K37" s="60" t="s">
        <v>358</v>
      </c>
      <c r="L37" s="60" t="s">
        <v>358</v>
      </c>
      <c r="M37" s="60" t="s">
        <v>358</v>
      </c>
      <c r="N37" s="60" t="s">
        <v>358</v>
      </c>
      <c r="O37" s="60" t="s">
        <v>358</v>
      </c>
      <c r="P37" s="60" t="s">
        <v>358</v>
      </c>
      <c r="Q37" s="60">
        <v>11</v>
      </c>
      <c r="R37" s="60" t="s">
        <v>358</v>
      </c>
      <c r="S37" s="60" t="s">
        <v>358</v>
      </c>
      <c r="T37" s="60" t="s">
        <v>358</v>
      </c>
      <c r="U37" s="60" t="s">
        <v>358</v>
      </c>
      <c r="V37" s="60">
        <v>21</v>
      </c>
      <c r="W37" s="60" t="s">
        <v>358</v>
      </c>
      <c r="X37" s="96">
        <v>16</v>
      </c>
    </row>
    <row r="38" spans="1:24" x14ac:dyDescent="0.25">
      <c r="A38" s="101" t="str">
        <f>IFERROR(#REF!,"")</f>
        <v/>
      </c>
      <c r="B38" s="94" t="s">
        <v>242</v>
      </c>
      <c r="C38" s="60">
        <v>36</v>
      </c>
      <c r="D38" s="60">
        <v>3</v>
      </c>
      <c r="E38" s="60">
        <v>70</v>
      </c>
      <c r="F38" s="60" t="s">
        <v>358</v>
      </c>
      <c r="G38" s="60">
        <v>20</v>
      </c>
      <c r="H38" s="60">
        <v>24</v>
      </c>
      <c r="I38" s="60" t="s">
        <v>358</v>
      </c>
      <c r="J38" s="60" t="s">
        <v>358</v>
      </c>
      <c r="K38" s="60" t="s">
        <v>358</v>
      </c>
      <c r="L38" s="60">
        <v>20</v>
      </c>
      <c r="M38" s="60" t="s">
        <v>358</v>
      </c>
      <c r="N38" s="60" t="s">
        <v>358</v>
      </c>
      <c r="O38" s="60" t="s">
        <v>358</v>
      </c>
      <c r="P38" s="60" t="s">
        <v>358</v>
      </c>
      <c r="Q38" s="60" t="s">
        <v>358</v>
      </c>
      <c r="R38" s="60" t="s">
        <v>358</v>
      </c>
      <c r="S38" s="60" t="s">
        <v>358</v>
      </c>
      <c r="T38" s="60" t="s">
        <v>358</v>
      </c>
      <c r="U38" s="60" t="s">
        <v>358</v>
      </c>
      <c r="V38" s="60" t="s">
        <v>358</v>
      </c>
      <c r="W38" s="60" t="s">
        <v>358</v>
      </c>
      <c r="X38" s="96" t="s">
        <v>358</v>
      </c>
    </row>
    <row r="39" spans="1:24" x14ac:dyDescent="0.25">
      <c r="A39" s="101" t="str">
        <f>IFERROR(#REF!,"")</f>
        <v/>
      </c>
      <c r="B39" s="94" t="s">
        <v>160</v>
      </c>
      <c r="C39" s="60">
        <v>37</v>
      </c>
      <c r="D39" s="60">
        <v>3</v>
      </c>
      <c r="E39" s="60">
        <v>64</v>
      </c>
      <c r="F39" s="60" t="s">
        <v>358</v>
      </c>
      <c r="G39" s="60" t="s">
        <v>358</v>
      </c>
      <c r="H39" s="60" t="s">
        <v>358</v>
      </c>
      <c r="I39" s="60" t="s">
        <v>358</v>
      </c>
      <c r="J39" s="60" t="s">
        <v>358</v>
      </c>
      <c r="K39" s="60" t="s">
        <v>358</v>
      </c>
      <c r="L39" s="60">
        <v>21</v>
      </c>
      <c r="M39" s="60" t="s">
        <v>358</v>
      </c>
      <c r="N39" s="60" t="s">
        <v>358</v>
      </c>
      <c r="O39" s="60">
        <v>13</v>
      </c>
      <c r="P39" s="60" t="s">
        <v>358</v>
      </c>
      <c r="Q39" s="60" t="s">
        <v>358</v>
      </c>
      <c r="R39" s="60" t="s">
        <v>358</v>
      </c>
      <c r="S39" s="60" t="s">
        <v>358</v>
      </c>
      <c r="T39" s="60" t="s">
        <v>358</v>
      </c>
      <c r="U39" s="60" t="s">
        <v>358</v>
      </c>
      <c r="V39" s="60" t="s">
        <v>358</v>
      </c>
      <c r="W39" s="60" t="s">
        <v>358</v>
      </c>
      <c r="X39" s="96">
        <v>24</v>
      </c>
    </row>
    <row r="40" spans="1:24" x14ac:dyDescent="0.25">
      <c r="A40" s="101" t="str">
        <f>IFERROR(#REF!,"")</f>
        <v/>
      </c>
      <c r="B40" s="94" t="s">
        <v>238</v>
      </c>
      <c r="C40" s="60">
        <v>38</v>
      </c>
      <c r="D40" s="60">
        <v>3</v>
      </c>
      <c r="E40" s="60">
        <v>63</v>
      </c>
      <c r="F40" s="60" t="s">
        <v>358</v>
      </c>
      <c r="G40" s="60" t="s">
        <v>358</v>
      </c>
      <c r="H40" s="60" t="s">
        <v>358</v>
      </c>
      <c r="I40" s="60" t="s">
        <v>358</v>
      </c>
      <c r="J40" s="60" t="s">
        <v>358</v>
      </c>
      <c r="K40" s="60" t="s">
        <v>358</v>
      </c>
      <c r="L40" s="60" t="s">
        <v>358</v>
      </c>
      <c r="M40" s="60" t="s">
        <v>358</v>
      </c>
      <c r="N40" s="60" t="s">
        <v>358</v>
      </c>
      <c r="O40" s="60" t="s">
        <v>358</v>
      </c>
      <c r="P40" s="60" t="s">
        <v>358</v>
      </c>
      <c r="Q40" s="60" t="s">
        <v>358</v>
      </c>
      <c r="R40" s="60" t="s">
        <v>358</v>
      </c>
      <c r="S40" s="60" t="s">
        <v>358</v>
      </c>
      <c r="T40" s="60">
        <v>24</v>
      </c>
      <c r="U40" s="60" t="s">
        <v>358</v>
      </c>
      <c r="V40" s="60">
        <v>19</v>
      </c>
      <c r="W40" s="60" t="s">
        <v>358</v>
      </c>
      <c r="X40" s="96">
        <v>14</v>
      </c>
    </row>
    <row r="41" spans="1:24" x14ac:dyDescent="0.25">
      <c r="A41" s="101" t="str">
        <f>IFERROR(#REF!,"")</f>
        <v/>
      </c>
      <c r="B41" s="94" t="s">
        <v>331</v>
      </c>
      <c r="C41" s="60">
        <v>39</v>
      </c>
      <c r="D41" s="60">
        <v>2</v>
      </c>
      <c r="E41" s="60">
        <v>60</v>
      </c>
      <c r="F41" s="60" t="s">
        <v>358</v>
      </c>
      <c r="G41" s="60" t="s">
        <v>358</v>
      </c>
      <c r="H41" s="60" t="s">
        <v>358</v>
      </c>
      <c r="I41" s="60" t="s">
        <v>358</v>
      </c>
      <c r="J41" s="60" t="s">
        <v>358</v>
      </c>
      <c r="K41" s="60" t="s">
        <v>358</v>
      </c>
      <c r="L41" s="60">
        <v>29</v>
      </c>
      <c r="M41" s="60" t="s">
        <v>358</v>
      </c>
      <c r="N41" s="60" t="s">
        <v>358</v>
      </c>
      <c r="O41" s="60">
        <v>27</v>
      </c>
      <c r="P41" s="60" t="s">
        <v>358</v>
      </c>
      <c r="Q41" s="60" t="s">
        <v>358</v>
      </c>
      <c r="R41" s="60" t="s">
        <v>358</v>
      </c>
      <c r="S41" s="60" t="s">
        <v>358</v>
      </c>
      <c r="T41" s="60" t="s">
        <v>358</v>
      </c>
      <c r="U41" s="60" t="s">
        <v>358</v>
      </c>
      <c r="V41" s="60" t="s">
        <v>358</v>
      </c>
      <c r="W41" s="60" t="s">
        <v>358</v>
      </c>
      <c r="X41" s="96" t="s">
        <v>358</v>
      </c>
    </row>
    <row r="42" spans="1:24" x14ac:dyDescent="0.25">
      <c r="A42" s="101" t="str">
        <f>IFERROR(#REF!,"")</f>
        <v/>
      </c>
      <c r="B42" s="94" t="s">
        <v>368</v>
      </c>
      <c r="C42" s="60">
        <v>40</v>
      </c>
      <c r="D42" s="60">
        <v>4</v>
      </c>
      <c r="E42" s="60">
        <v>55</v>
      </c>
      <c r="F42" s="60" t="s">
        <v>358</v>
      </c>
      <c r="G42" s="60" t="s">
        <v>358</v>
      </c>
      <c r="H42" s="60" t="s">
        <v>358</v>
      </c>
      <c r="I42" s="60" t="s">
        <v>358</v>
      </c>
      <c r="J42" s="60">
        <v>15</v>
      </c>
      <c r="K42" s="60" t="s">
        <v>358</v>
      </c>
      <c r="L42" s="60" t="s">
        <v>358</v>
      </c>
      <c r="M42" s="60" t="s">
        <v>358</v>
      </c>
      <c r="N42" s="60" t="s">
        <v>358</v>
      </c>
      <c r="O42" s="60">
        <v>2</v>
      </c>
      <c r="P42" s="60" t="s">
        <v>358</v>
      </c>
      <c r="Q42" s="60">
        <v>12</v>
      </c>
      <c r="R42" s="60" t="s">
        <v>358</v>
      </c>
      <c r="S42" s="60" t="s">
        <v>358</v>
      </c>
      <c r="T42" s="60" t="s">
        <v>358</v>
      </c>
      <c r="U42" s="60" t="s">
        <v>358</v>
      </c>
      <c r="V42" s="60" t="s">
        <v>358</v>
      </c>
      <c r="W42" s="60" t="s">
        <v>358</v>
      </c>
      <c r="X42" s="96">
        <v>18</v>
      </c>
    </row>
    <row r="43" spans="1:24" x14ac:dyDescent="0.25">
      <c r="A43" s="101" t="str">
        <f>IFERROR(#REF!,"")</f>
        <v/>
      </c>
      <c r="B43" s="94" t="s">
        <v>298</v>
      </c>
      <c r="C43" s="60">
        <v>41</v>
      </c>
      <c r="D43" s="60">
        <v>2</v>
      </c>
      <c r="E43" s="60">
        <v>49</v>
      </c>
      <c r="F43" s="60" t="s">
        <v>358</v>
      </c>
      <c r="G43" s="60" t="s">
        <v>358</v>
      </c>
      <c r="H43" s="60" t="s">
        <v>358</v>
      </c>
      <c r="I43" s="60" t="s">
        <v>358</v>
      </c>
      <c r="J43" s="60" t="s">
        <v>358</v>
      </c>
      <c r="K43" s="60">
        <v>23</v>
      </c>
      <c r="L43" s="60" t="s">
        <v>358</v>
      </c>
      <c r="M43" s="60" t="s">
        <v>358</v>
      </c>
      <c r="N43" s="60" t="s">
        <v>358</v>
      </c>
      <c r="O43" s="60" t="s">
        <v>358</v>
      </c>
      <c r="P43" s="60" t="s">
        <v>358</v>
      </c>
      <c r="Q43" s="60" t="s">
        <v>358</v>
      </c>
      <c r="R43" s="60" t="s">
        <v>358</v>
      </c>
      <c r="S43" s="60" t="s">
        <v>358</v>
      </c>
      <c r="T43" s="60" t="s">
        <v>358</v>
      </c>
      <c r="U43" s="60" t="s">
        <v>358</v>
      </c>
      <c r="V43" s="60" t="s">
        <v>358</v>
      </c>
      <c r="W43" s="60" t="s">
        <v>358</v>
      </c>
      <c r="X43" s="96">
        <v>22</v>
      </c>
    </row>
    <row r="44" spans="1:24" x14ac:dyDescent="0.25">
      <c r="A44" s="101" t="str">
        <f>IFERROR(#REF!,"")</f>
        <v/>
      </c>
      <c r="B44" s="94" t="s">
        <v>299</v>
      </c>
      <c r="C44" s="60">
        <v>42</v>
      </c>
      <c r="D44" s="60">
        <v>3</v>
      </c>
      <c r="E44" s="60">
        <v>48</v>
      </c>
      <c r="F44" s="60" t="s">
        <v>358</v>
      </c>
      <c r="G44" s="60">
        <v>21</v>
      </c>
      <c r="H44" s="60" t="s">
        <v>358</v>
      </c>
      <c r="I44" s="60">
        <v>17</v>
      </c>
      <c r="J44" s="60" t="s">
        <v>358</v>
      </c>
      <c r="K44" s="60" t="s">
        <v>358</v>
      </c>
      <c r="L44" s="60" t="s">
        <v>358</v>
      </c>
      <c r="M44" s="60" t="s">
        <v>358</v>
      </c>
      <c r="N44" s="60" t="s">
        <v>358</v>
      </c>
      <c r="O44" s="60">
        <v>4</v>
      </c>
      <c r="P44" s="60" t="s">
        <v>358</v>
      </c>
      <c r="Q44" s="60" t="s">
        <v>358</v>
      </c>
      <c r="R44" s="60" t="s">
        <v>358</v>
      </c>
      <c r="S44" s="60" t="s">
        <v>358</v>
      </c>
      <c r="T44" s="60" t="s">
        <v>358</v>
      </c>
      <c r="U44" s="60" t="s">
        <v>358</v>
      </c>
      <c r="V44" s="60" t="s">
        <v>358</v>
      </c>
      <c r="W44" s="60" t="s">
        <v>358</v>
      </c>
      <c r="X44" s="96" t="s">
        <v>358</v>
      </c>
    </row>
    <row r="45" spans="1:24" x14ac:dyDescent="0.25">
      <c r="A45" s="101" t="str">
        <f>IFERROR(#REF!,"")</f>
        <v/>
      </c>
      <c r="B45" s="94" t="s">
        <v>32</v>
      </c>
      <c r="C45" s="60">
        <v>44</v>
      </c>
      <c r="D45" s="60">
        <v>2</v>
      </c>
      <c r="E45" s="60">
        <v>44</v>
      </c>
      <c r="F45" s="60" t="s">
        <v>358</v>
      </c>
      <c r="G45" s="60" t="s">
        <v>358</v>
      </c>
      <c r="H45" s="60" t="s">
        <v>358</v>
      </c>
      <c r="I45" s="60" t="s">
        <v>358</v>
      </c>
      <c r="J45" s="60">
        <v>17</v>
      </c>
      <c r="K45" s="60" t="s">
        <v>358</v>
      </c>
      <c r="L45" s="60" t="s">
        <v>358</v>
      </c>
      <c r="M45" s="60" t="s">
        <v>358</v>
      </c>
      <c r="N45" s="60" t="s">
        <v>358</v>
      </c>
      <c r="O45" s="60" t="s">
        <v>358</v>
      </c>
      <c r="P45" s="60" t="s">
        <v>358</v>
      </c>
      <c r="Q45" s="60" t="s">
        <v>358</v>
      </c>
      <c r="R45" s="60" t="s">
        <v>358</v>
      </c>
      <c r="S45" s="60" t="s">
        <v>358</v>
      </c>
      <c r="T45" s="60" t="s">
        <v>358</v>
      </c>
      <c r="U45" s="60" t="s">
        <v>358</v>
      </c>
      <c r="V45" s="60">
        <v>23</v>
      </c>
      <c r="W45" s="60" t="s">
        <v>358</v>
      </c>
      <c r="X45" s="96" t="s">
        <v>358</v>
      </c>
    </row>
    <row r="46" spans="1:24" x14ac:dyDescent="0.25">
      <c r="A46" s="101" t="str">
        <f>IFERROR(#REF!,"")</f>
        <v/>
      </c>
      <c r="B46" s="94" t="s">
        <v>205</v>
      </c>
      <c r="C46" s="60">
        <v>43</v>
      </c>
      <c r="D46" s="60">
        <v>3</v>
      </c>
      <c r="E46" s="60">
        <v>44</v>
      </c>
      <c r="F46" s="60" t="s">
        <v>358</v>
      </c>
      <c r="G46" s="60">
        <v>17</v>
      </c>
      <c r="H46" s="60" t="s">
        <v>358</v>
      </c>
      <c r="I46" s="60" t="s">
        <v>358</v>
      </c>
      <c r="J46" s="60" t="s">
        <v>358</v>
      </c>
      <c r="K46" s="60" t="s">
        <v>358</v>
      </c>
      <c r="L46" s="60" t="s">
        <v>358</v>
      </c>
      <c r="M46" s="60" t="s">
        <v>358</v>
      </c>
      <c r="N46" s="60" t="s">
        <v>358</v>
      </c>
      <c r="O46" s="60">
        <v>6</v>
      </c>
      <c r="P46" s="60" t="s">
        <v>358</v>
      </c>
      <c r="Q46" s="60" t="s">
        <v>358</v>
      </c>
      <c r="R46" s="60" t="s">
        <v>358</v>
      </c>
      <c r="S46" s="60" t="s">
        <v>358</v>
      </c>
      <c r="T46" s="60" t="s">
        <v>358</v>
      </c>
      <c r="U46" s="60" t="s">
        <v>358</v>
      </c>
      <c r="V46" s="60" t="s">
        <v>358</v>
      </c>
      <c r="W46" s="60">
        <v>15</v>
      </c>
      <c r="X46" s="96" t="s">
        <v>358</v>
      </c>
    </row>
    <row r="47" spans="1:24" ht="15.75" thickBot="1" x14ac:dyDescent="0.3">
      <c r="A47" s="101" t="str">
        <f>IFERROR(#REF!,"")</f>
        <v/>
      </c>
      <c r="B47" s="95" t="s">
        <v>369</v>
      </c>
      <c r="C47" s="60">
        <v>45</v>
      </c>
      <c r="D47" s="60">
        <v>2</v>
      </c>
      <c r="E47" s="60">
        <v>43</v>
      </c>
      <c r="F47" s="60" t="s">
        <v>358</v>
      </c>
      <c r="G47" s="60" t="s">
        <v>358</v>
      </c>
      <c r="H47" s="60" t="s">
        <v>358</v>
      </c>
      <c r="I47" s="60" t="s">
        <v>358</v>
      </c>
      <c r="J47" s="60">
        <v>24</v>
      </c>
      <c r="K47" s="60" t="s">
        <v>358</v>
      </c>
      <c r="L47" s="60" t="s">
        <v>358</v>
      </c>
      <c r="M47" s="60" t="s">
        <v>358</v>
      </c>
      <c r="N47" s="60" t="s">
        <v>358</v>
      </c>
      <c r="O47" s="60">
        <v>15</v>
      </c>
      <c r="P47" s="60" t="s">
        <v>358</v>
      </c>
      <c r="Q47" s="60" t="s">
        <v>358</v>
      </c>
      <c r="R47" s="60" t="s">
        <v>358</v>
      </c>
      <c r="S47" s="60" t="s">
        <v>358</v>
      </c>
      <c r="T47" s="60" t="s">
        <v>358</v>
      </c>
      <c r="U47" s="60" t="s">
        <v>358</v>
      </c>
      <c r="V47" s="60" t="s">
        <v>358</v>
      </c>
      <c r="W47" s="60" t="s">
        <v>358</v>
      </c>
      <c r="X47" s="96" t="s">
        <v>358</v>
      </c>
    </row>
    <row r="48" spans="1:24" ht="15.75" thickBot="1" x14ac:dyDescent="0.3">
      <c r="A48" s="101" t="str">
        <f>IFERROR(#REF!,"")</f>
        <v/>
      </c>
      <c r="B48" s="95" t="s">
        <v>370</v>
      </c>
      <c r="C48" s="60">
        <v>47</v>
      </c>
      <c r="D48" s="60">
        <v>2</v>
      </c>
      <c r="E48" s="60">
        <v>42</v>
      </c>
      <c r="F48" s="60" t="s">
        <v>358</v>
      </c>
      <c r="G48" s="60">
        <v>16</v>
      </c>
      <c r="H48" s="60" t="s">
        <v>358</v>
      </c>
      <c r="I48" s="60" t="s">
        <v>358</v>
      </c>
      <c r="J48" s="60" t="s">
        <v>358</v>
      </c>
      <c r="K48" s="60" t="s">
        <v>358</v>
      </c>
      <c r="L48" s="60" t="s">
        <v>358</v>
      </c>
      <c r="M48" s="60" t="s">
        <v>358</v>
      </c>
      <c r="N48" s="60">
        <v>22</v>
      </c>
      <c r="O48" s="60" t="s">
        <v>358</v>
      </c>
      <c r="P48" s="60" t="s">
        <v>358</v>
      </c>
      <c r="Q48" s="60" t="s">
        <v>358</v>
      </c>
      <c r="R48" s="60" t="s">
        <v>358</v>
      </c>
      <c r="S48" s="60" t="s">
        <v>358</v>
      </c>
      <c r="T48" s="60" t="s">
        <v>358</v>
      </c>
      <c r="U48" s="60" t="s">
        <v>358</v>
      </c>
      <c r="V48" s="60" t="s">
        <v>358</v>
      </c>
      <c r="W48" s="60" t="s">
        <v>358</v>
      </c>
      <c r="X48" s="96" t="s">
        <v>358</v>
      </c>
    </row>
    <row r="49" spans="1:24" ht="15.75" thickBot="1" x14ac:dyDescent="0.3">
      <c r="A49" s="101" t="str">
        <f>IFERROR(#REF!,"")</f>
        <v/>
      </c>
      <c r="B49" s="95" t="s">
        <v>244</v>
      </c>
      <c r="C49" s="60">
        <v>46</v>
      </c>
      <c r="D49" s="60">
        <v>2</v>
      </c>
      <c r="E49" s="60">
        <v>42</v>
      </c>
      <c r="F49" s="60" t="s">
        <v>358</v>
      </c>
      <c r="G49" s="60" t="s">
        <v>358</v>
      </c>
      <c r="H49" s="60" t="s">
        <v>358</v>
      </c>
      <c r="I49" s="60">
        <v>19</v>
      </c>
      <c r="J49" s="60" t="s">
        <v>358</v>
      </c>
      <c r="K49" s="60" t="s">
        <v>358</v>
      </c>
      <c r="L49" s="60" t="s">
        <v>358</v>
      </c>
      <c r="M49" s="60" t="s">
        <v>358</v>
      </c>
      <c r="N49" s="60" t="s">
        <v>358</v>
      </c>
      <c r="O49" s="60" t="s">
        <v>358</v>
      </c>
      <c r="P49" s="60" t="s">
        <v>358</v>
      </c>
      <c r="Q49" s="60">
        <v>19</v>
      </c>
      <c r="R49" s="60" t="s">
        <v>358</v>
      </c>
      <c r="S49" s="60" t="s">
        <v>358</v>
      </c>
      <c r="T49" s="60" t="s">
        <v>358</v>
      </c>
      <c r="U49" s="60" t="s">
        <v>358</v>
      </c>
      <c r="V49" s="60" t="s">
        <v>358</v>
      </c>
      <c r="W49" s="60" t="s">
        <v>358</v>
      </c>
      <c r="X49" s="96" t="s">
        <v>358</v>
      </c>
    </row>
    <row r="50" spans="1:24" ht="15.75" thickBot="1" x14ac:dyDescent="0.3">
      <c r="A50" s="101" t="str">
        <f>IFERROR(#REF!,"")</f>
        <v/>
      </c>
      <c r="B50" s="95" t="s">
        <v>371</v>
      </c>
      <c r="C50" s="60">
        <v>48</v>
      </c>
      <c r="D50" s="60">
        <v>2</v>
      </c>
      <c r="E50" s="60">
        <v>36</v>
      </c>
      <c r="F50" s="60" t="s">
        <v>358</v>
      </c>
      <c r="G50" s="60" t="s">
        <v>358</v>
      </c>
      <c r="H50" s="60" t="s">
        <v>358</v>
      </c>
      <c r="I50" s="60" t="s">
        <v>358</v>
      </c>
      <c r="J50" s="60" t="s">
        <v>358</v>
      </c>
      <c r="K50" s="60" t="s">
        <v>358</v>
      </c>
      <c r="L50" s="60" t="s">
        <v>358</v>
      </c>
      <c r="M50" s="60" t="s">
        <v>358</v>
      </c>
      <c r="N50" s="60" t="s">
        <v>358</v>
      </c>
      <c r="O50" s="60" t="s">
        <v>358</v>
      </c>
      <c r="P50" s="60" t="s">
        <v>358</v>
      </c>
      <c r="Q50" s="60" t="s">
        <v>358</v>
      </c>
      <c r="R50" s="60" t="s">
        <v>358</v>
      </c>
      <c r="S50" s="60" t="s">
        <v>358</v>
      </c>
      <c r="T50" s="60" t="s">
        <v>358</v>
      </c>
      <c r="U50" s="60" t="s">
        <v>358</v>
      </c>
      <c r="V50" s="60">
        <v>17</v>
      </c>
      <c r="W50" s="60" t="s">
        <v>358</v>
      </c>
      <c r="X50" s="96">
        <v>15</v>
      </c>
    </row>
    <row r="51" spans="1:24" ht="15.75" thickBot="1" x14ac:dyDescent="0.3">
      <c r="A51" s="101" t="str">
        <f>IFERROR(#REF!,"")</f>
        <v/>
      </c>
      <c r="B51" s="95" t="s">
        <v>157</v>
      </c>
      <c r="C51" s="60">
        <v>49</v>
      </c>
      <c r="D51" s="60">
        <v>2</v>
      </c>
      <c r="E51" s="60">
        <v>33</v>
      </c>
      <c r="F51" s="60" t="s">
        <v>358</v>
      </c>
      <c r="G51" s="60">
        <v>11</v>
      </c>
      <c r="H51" s="60" t="s">
        <v>358</v>
      </c>
      <c r="I51" s="60" t="s">
        <v>358</v>
      </c>
      <c r="J51" s="60" t="s">
        <v>358</v>
      </c>
      <c r="K51" s="60" t="s">
        <v>358</v>
      </c>
      <c r="L51" s="60" t="s">
        <v>358</v>
      </c>
      <c r="M51" s="60" t="s">
        <v>358</v>
      </c>
      <c r="N51" s="60" t="s">
        <v>358</v>
      </c>
      <c r="O51" s="60" t="s">
        <v>358</v>
      </c>
      <c r="P51" s="60" t="s">
        <v>358</v>
      </c>
      <c r="Q51" s="60" t="s">
        <v>358</v>
      </c>
      <c r="R51" s="60" t="s">
        <v>358</v>
      </c>
      <c r="S51" s="60" t="s">
        <v>358</v>
      </c>
      <c r="T51" s="60" t="s">
        <v>358</v>
      </c>
      <c r="U51" s="60" t="s">
        <v>358</v>
      </c>
      <c r="V51" s="60">
        <v>18</v>
      </c>
      <c r="W51" s="60" t="s">
        <v>358</v>
      </c>
      <c r="X51" s="96" t="s">
        <v>358</v>
      </c>
    </row>
    <row r="52" spans="1:24" ht="15.75" thickBot="1" x14ac:dyDescent="0.3">
      <c r="A52" s="101" t="str">
        <f>IFERROR(#REF!,"")</f>
        <v/>
      </c>
      <c r="B52" s="95" t="s">
        <v>372</v>
      </c>
      <c r="C52" s="60">
        <v>50</v>
      </c>
      <c r="D52" s="60">
        <v>2</v>
      </c>
      <c r="E52" s="60">
        <v>32</v>
      </c>
      <c r="F52" s="60" t="s">
        <v>358</v>
      </c>
      <c r="G52" s="60" t="s">
        <v>358</v>
      </c>
      <c r="H52" s="60" t="s">
        <v>358</v>
      </c>
      <c r="I52" s="60" t="s">
        <v>358</v>
      </c>
      <c r="J52" s="60" t="s">
        <v>358</v>
      </c>
      <c r="K52" s="60" t="s">
        <v>358</v>
      </c>
      <c r="L52" s="60" t="s">
        <v>358</v>
      </c>
      <c r="M52" s="60" t="s">
        <v>358</v>
      </c>
      <c r="N52" s="60" t="s">
        <v>358</v>
      </c>
      <c r="O52" s="60">
        <v>7</v>
      </c>
      <c r="P52" s="60" t="s">
        <v>358</v>
      </c>
      <c r="Q52" s="60" t="s">
        <v>358</v>
      </c>
      <c r="R52" s="60" t="s">
        <v>358</v>
      </c>
      <c r="S52" s="60" t="s">
        <v>358</v>
      </c>
      <c r="T52" s="60" t="s">
        <v>358</v>
      </c>
      <c r="U52" s="60" t="s">
        <v>358</v>
      </c>
      <c r="V52" s="60" t="s">
        <v>358</v>
      </c>
      <c r="W52" s="60" t="s">
        <v>358</v>
      </c>
      <c r="X52" s="96">
        <v>21</v>
      </c>
    </row>
    <row r="53" spans="1:24" ht="15.75" thickBot="1" x14ac:dyDescent="0.3">
      <c r="A53" s="101" t="str">
        <f>IFERROR(#REF!,"")</f>
        <v/>
      </c>
      <c r="B53" s="95" t="s">
        <v>342</v>
      </c>
      <c r="C53" s="60">
        <v>51</v>
      </c>
      <c r="D53" s="60">
        <v>3</v>
      </c>
      <c r="E53" s="60">
        <v>24</v>
      </c>
      <c r="F53" s="60" t="s">
        <v>358</v>
      </c>
      <c r="G53" s="60" t="s">
        <v>358</v>
      </c>
      <c r="H53" s="60" t="s">
        <v>358</v>
      </c>
      <c r="I53" s="60" t="s">
        <v>358</v>
      </c>
      <c r="J53" s="60">
        <v>9</v>
      </c>
      <c r="K53" s="60" t="s">
        <v>358</v>
      </c>
      <c r="L53" s="60" t="s">
        <v>358</v>
      </c>
      <c r="M53" s="60" t="s">
        <v>358</v>
      </c>
      <c r="N53" s="60" t="s">
        <v>358</v>
      </c>
      <c r="O53" s="60">
        <v>0</v>
      </c>
      <c r="P53" s="60" t="s">
        <v>358</v>
      </c>
      <c r="Q53" s="60">
        <v>9</v>
      </c>
      <c r="R53" s="60" t="s">
        <v>358</v>
      </c>
      <c r="S53" s="60" t="s">
        <v>358</v>
      </c>
      <c r="T53" s="60" t="s">
        <v>358</v>
      </c>
      <c r="U53" s="60" t="s">
        <v>358</v>
      </c>
      <c r="V53" s="60" t="s">
        <v>358</v>
      </c>
      <c r="W53" s="60" t="s">
        <v>358</v>
      </c>
      <c r="X53" s="96" t="s">
        <v>358</v>
      </c>
    </row>
    <row r="54" spans="1:24" x14ac:dyDescent="0.25">
      <c r="A54" s="101" t="str">
        <f>IFERROR(#REF!,"")</f>
        <v/>
      </c>
      <c r="B54" s="114" t="s">
        <v>265</v>
      </c>
      <c r="C54" s="115">
        <v>52</v>
      </c>
      <c r="D54" s="115">
        <v>1</v>
      </c>
      <c r="E54" s="115">
        <v>15</v>
      </c>
      <c r="F54" s="115" t="s">
        <v>358</v>
      </c>
      <c r="G54" s="115">
        <v>13</v>
      </c>
      <c r="H54" s="115" t="s">
        <v>358</v>
      </c>
      <c r="I54" s="115" t="s">
        <v>358</v>
      </c>
      <c r="J54" s="115" t="s">
        <v>358</v>
      </c>
      <c r="K54" s="115" t="s">
        <v>358</v>
      </c>
      <c r="L54" s="115" t="s">
        <v>358</v>
      </c>
      <c r="M54" s="115" t="s">
        <v>358</v>
      </c>
      <c r="N54" s="115" t="s">
        <v>358</v>
      </c>
      <c r="O54" s="115" t="s">
        <v>358</v>
      </c>
      <c r="P54" s="115" t="s">
        <v>358</v>
      </c>
      <c r="Q54" s="115" t="s">
        <v>358</v>
      </c>
      <c r="R54" s="115" t="s">
        <v>358</v>
      </c>
      <c r="S54" s="115" t="s">
        <v>358</v>
      </c>
      <c r="T54" s="115" t="s">
        <v>358</v>
      </c>
      <c r="U54" s="115" t="s">
        <v>358</v>
      </c>
      <c r="V54" s="115" t="s">
        <v>358</v>
      </c>
      <c r="W54" s="115" t="s">
        <v>358</v>
      </c>
      <c r="X54" s="116" t="s">
        <v>358</v>
      </c>
    </row>
    <row r="55" spans="1:24" x14ac:dyDescent="0.25">
      <c r="A55" s="101" t="str">
        <f>IFERROR(#REF!,"")</f>
        <v/>
      </c>
      <c r="B55" s="114" t="s">
        <v>159</v>
      </c>
      <c r="C55" s="115">
        <v>53</v>
      </c>
      <c r="D55" s="115">
        <v>1</v>
      </c>
      <c r="E55" s="115">
        <v>12</v>
      </c>
      <c r="F55" s="115" t="s">
        <v>358</v>
      </c>
      <c r="G55" s="115" t="s">
        <v>358</v>
      </c>
      <c r="H55" s="115" t="s">
        <v>358</v>
      </c>
      <c r="I55" s="115" t="s">
        <v>358</v>
      </c>
      <c r="J55" s="115" t="s">
        <v>358</v>
      </c>
      <c r="K55" s="115" t="s">
        <v>358</v>
      </c>
      <c r="L55" s="115" t="s">
        <v>358</v>
      </c>
      <c r="M55" s="115" t="s">
        <v>358</v>
      </c>
      <c r="N55" s="115" t="s">
        <v>358</v>
      </c>
      <c r="O55" s="115" t="s">
        <v>358</v>
      </c>
      <c r="P55" s="115" t="s">
        <v>358</v>
      </c>
      <c r="Q55" s="115">
        <v>10</v>
      </c>
      <c r="R55" s="115" t="s">
        <v>358</v>
      </c>
      <c r="S55" s="115" t="s">
        <v>358</v>
      </c>
      <c r="T55" s="115" t="s">
        <v>358</v>
      </c>
      <c r="U55" s="115" t="s">
        <v>358</v>
      </c>
      <c r="V55" s="115" t="s">
        <v>358</v>
      </c>
      <c r="W55" s="115" t="s">
        <v>358</v>
      </c>
      <c r="X55" s="116" t="s">
        <v>358</v>
      </c>
    </row>
    <row r="56" spans="1:24" x14ac:dyDescent="0.25">
      <c r="A56" s="101" t="str">
        <f>IFERROR(#REF!,"")</f>
        <v/>
      </c>
    </row>
    <row r="57" spans="1:24" x14ac:dyDescent="0.25">
      <c r="A57" s="101" t="str">
        <f>IFERROR(#REF!,"")</f>
        <v/>
      </c>
    </row>
    <row r="58" spans="1:24" x14ac:dyDescent="0.25">
      <c r="A58" s="101" t="str">
        <f>IFERROR(#REF!,"")</f>
        <v/>
      </c>
    </row>
    <row r="59" spans="1:24" ht="63.75" x14ac:dyDescent="0.25">
      <c r="A59" s="101" t="str">
        <f>IFERROR(#REF!,"")</f>
        <v/>
      </c>
      <c r="B59" s="97" t="s">
        <v>4</v>
      </c>
      <c r="C59" s="98" t="s">
        <v>260</v>
      </c>
      <c r="D59" s="98" t="s">
        <v>261</v>
      </c>
      <c r="E59" s="98" t="s">
        <v>262</v>
      </c>
      <c r="F59" s="113" t="s">
        <v>359</v>
      </c>
      <c r="G59" s="113" t="s">
        <v>274</v>
      </c>
      <c r="H59" s="113" t="s">
        <v>185</v>
      </c>
      <c r="I59" s="113" t="s">
        <v>276</v>
      </c>
      <c r="J59" s="113" t="s">
        <v>360</v>
      </c>
      <c r="K59" s="113" t="s">
        <v>348</v>
      </c>
      <c r="L59" s="113" t="s">
        <v>361</v>
      </c>
      <c r="M59" s="113" t="s">
        <v>190</v>
      </c>
      <c r="N59" s="113" t="s">
        <v>191</v>
      </c>
      <c r="O59" s="113" t="s">
        <v>281</v>
      </c>
      <c r="P59" s="113" t="s">
        <v>277</v>
      </c>
      <c r="Q59" s="113" t="s">
        <v>349</v>
      </c>
      <c r="R59" s="113" t="s">
        <v>286</v>
      </c>
      <c r="S59" s="113" t="s">
        <v>194</v>
      </c>
      <c r="T59" s="113" t="s">
        <v>351</v>
      </c>
      <c r="U59" s="113" t="s">
        <v>362</v>
      </c>
      <c r="V59" s="113" t="s">
        <v>355</v>
      </c>
      <c r="W59" s="113" t="s">
        <v>195</v>
      </c>
      <c r="X59" s="113" t="s">
        <v>363</v>
      </c>
    </row>
    <row r="60" spans="1:24" x14ac:dyDescent="0.25">
      <c r="A60" s="101" t="str">
        <f>IFERROR(#REF!,"")</f>
        <v/>
      </c>
      <c r="B60" s="94" t="s">
        <v>135</v>
      </c>
      <c r="C60" s="60">
        <v>1</v>
      </c>
      <c r="D60" s="60">
        <v>11</v>
      </c>
      <c r="E60" s="60">
        <v>312</v>
      </c>
      <c r="F60" s="60">
        <v>30</v>
      </c>
      <c r="G60" s="60" t="s">
        <v>358</v>
      </c>
      <c r="H60" s="60" t="s">
        <v>358</v>
      </c>
      <c r="I60" s="60" t="s">
        <v>358</v>
      </c>
      <c r="J60" s="60" t="s">
        <v>358</v>
      </c>
      <c r="K60" s="60" t="s">
        <v>358</v>
      </c>
      <c r="L60" s="60">
        <v>25</v>
      </c>
      <c r="M60" s="60">
        <v>29</v>
      </c>
      <c r="N60" s="60">
        <v>30</v>
      </c>
      <c r="O60" s="60">
        <v>29</v>
      </c>
      <c r="P60" s="60" t="s">
        <v>358</v>
      </c>
      <c r="Q60" s="60">
        <v>22</v>
      </c>
      <c r="R60" s="60">
        <v>29</v>
      </c>
      <c r="S60" s="60">
        <v>30</v>
      </c>
      <c r="T60" s="60">
        <v>30</v>
      </c>
      <c r="U60" s="60" t="s">
        <v>358</v>
      </c>
      <c r="V60" s="60">
        <v>29</v>
      </c>
      <c r="W60" s="60">
        <v>29</v>
      </c>
      <c r="X60" s="60" t="s">
        <v>358</v>
      </c>
    </row>
    <row r="61" spans="1:24" x14ac:dyDescent="0.25">
      <c r="A61" s="101" t="str">
        <f>IFERROR(#REF!,"")</f>
        <v/>
      </c>
      <c r="B61" s="94" t="s">
        <v>311</v>
      </c>
      <c r="C61" s="60">
        <v>2</v>
      </c>
      <c r="D61" s="60">
        <v>10</v>
      </c>
      <c r="E61" s="60">
        <v>290</v>
      </c>
      <c r="F61" s="60" t="s">
        <v>358</v>
      </c>
      <c r="G61" s="60">
        <v>27</v>
      </c>
      <c r="H61" s="60">
        <v>30</v>
      </c>
      <c r="I61" s="60" t="s">
        <v>358</v>
      </c>
      <c r="J61" s="60">
        <v>27</v>
      </c>
      <c r="K61" s="60" t="s">
        <v>358</v>
      </c>
      <c r="L61" s="60" t="s">
        <v>358</v>
      </c>
      <c r="M61" s="60" t="s">
        <v>358</v>
      </c>
      <c r="N61" s="60">
        <v>27</v>
      </c>
      <c r="O61" s="60">
        <v>21</v>
      </c>
      <c r="P61" s="60">
        <v>29</v>
      </c>
      <c r="Q61" s="60">
        <v>29</v>
      </c>
      <c r="R61" s="60" t="s">
        <v>358</v>
      </c>
      <c r="S61" s="60">
        <v>27</v>
      </c>
      <c r="T61" s="60" t="s">
        <v>358</v>
      </c>
      <c r="U61" s="60" t="s">
        <v>358</v>
      </c>
      <c r="V61" s="60" t="s">
        <v>358</v>
      </c>
      <c r="W61" s="60">
        <v>28</v>
      </c>
      <c r="X61" s="96">
        <v>25</v>
      </c>
    </row>
    <row r="62" spans="1:24" x14ac:dyDescent="0.25">
      <c r="B62" s="94" t="s">
        <v>65</v>
      </c>
      <c r="C62" s="60">
        <v>3</v>
      </c>
      <c r="D62" s="60">
        <v>11</v>
      </c>
      <c r="E62" s="60">
        <v>287</v>
      </c>
      <c r="F62" s="60">
        <v>27</v>
      </c>
      <c r="G62" s="60" t="s">
        <v>358</v>
      </c>
      <c r="H62" s="60">
        <v>28</v>
      </c>
      <c r="I62" s="60">
        <v>24</v>
      </c>
      <c r="J62" s="60">
        <v>26</v>
      </c>
      <c r="K62" s="60" t="s">
        <v>358</v>
      </c>
      <c r="L62" s="60" t="s">
        <v>358</v>
      </c>
      <c r="M62" s="60">
        <v>25</v>
      </c>
      <c r="N62" s="60">
        <v>25</v>
      </c>
      <c r="O62" s="60">
        <v>22</v>
      </c>
      <c r="P62" s="60" t="s">
        <v>358</v>
      </c>
      <c r="Q62" s="60" t="s">
        <v>358</v>
      </c>
      <c r="R62" s="60">
        <v>28</v>
      </c>
      <c r="S62" s="60">
        <v>28</v>
      </c>
      <c r="T62" s="60" t="s">
        <v>358</v>
      </c>
      <c r="U62" s="60" t="s">
        <v>358</v>
      </c>
      <c r="V62" s="60" t="s">
        <v>358</v>
      </c>
      <c r="W62" s="60">
        <v>27</v>
      </c>
      <c r="X62" s="96">
        <v>27</v>
      </c>
    </row>
    <row r="63" spans="1:24" x14ac:dyDescent="0.25">
      <c r="B63" s="94" t="s">
        <v>259</v>
      </c>
      <c r="C63" s="60">
        <v>4</v>
      </c>
      <c r="D63" s="60">
        <v>11</v>
      </c>
      <c r="E63" s="60">
        <v>252</v>
      </c>
      <c r="F63" s="60" t="s">
        <v>358</v>
      </c>
      <c r="G63" s="60" t="s">
        <v>358</v>
      </c>
      <c r="H63" s="60" t="s">
        <v>358</v>
      </c>
      <c r="I63" s="60">
        <v>21</v>
      </c>
      <c r="J63" s="60" t="s">
        <v>358</v>
      </c>
      <c r="K63" s="60" t="s">
        <v>358</v>
      </c>
      <c r="L63" s="60">
        <v>23</v>
      </c>
      <c r="M63" s="60">
        <v>22</v>
      </c>
      <c r="N63" s="60">
        <v>21</v>
      </c>
      <c r="O63" s="60">
        <v>18</v>
      </c>
      <c r="P63" s="60">
        <v>27</v>
      </c>
      <c r="Q63" s="60" t="s">
        <v>358</v>
      </c>
      <c r="R63" s="60">
        <v>26</v>
      </c>
      <c r="S63" s="60">
        <v>22</v>
      </c>
      <c r="T63" s="60">
        <v>28</v>
      </c>
      <c r="U63" s="60" t="s">
        <v>358</v>
      </c>
      <c r="V63" s="60" t="s">
        <v>358</v>
      </c>
      <c r="W63" s="60">
        <v>20</v>
      </c>
      <c r="X63" s="96">
        <v>20</v>
      </c>
    </row>
    <row r="64" spans="1:24" x14ac:dyDescent="0.25">
      <c r="B64" s="94" t="s">
        <v>103</v>
      </c>
      <c r="C64" s="60">
        <v>5</v>
      </c>
      <c r="D64" s="60">
        <v>8</v>
      </c>
      <c r="E64" s="60">
        <v>203</v>
      </c>
      <c r="F64" s="60">
        <v>25</v>
      </c>
      <c r="G64" s="60">
        <v>26</v>
      </c>
      <c r="H64" s="60" t="s">
        <v>358</v>
      </c>
      <c r="I64" s="60" t="s">
        <v>358</v>
      </c>
      <c r="J64" s="60" t="s">
        <v>358</v>
      </c>
      <c r="K64" s="60" t="s">
        <v>358</v>
      </c>
      <c r="L64" s="60" t="s">
        <v>358</v>
      </c>
      <c r="M64" s="60" t="s">
        <v>358</v>
      </c>
      <c r="N64" s="60">
        <v>24</v>
      </c>
      <c r="O64" s="60">
        <v>14</v>
      </c>
      <c r="P64" s="60" t="s">
        <v>358</v>
      </c>
      <c r="Q64" s="60" t="s">
        <v>358</v>
      </c>
      <c r="R64" s="60" t="s">
        <v>358</v>
      </c>
      <c r="S64" s="60">
        <v>24</v>
      </c>
      <c r="T64" s="60">
        <v>29</v>
      </c>
      <c r="U64" s="60" t="s">
        <v>358</v>
      </c>
      <c r="V64" s="60" t="s">
        <v>358</v>
      </c>
      <c r="W64" s="60">
        <v>24</v>
      </c>
      <c r="X64" s="96">
        <v>21</v>
      </c>
    </row>
    <row r="65" spans="2:24" x14ac:dyDescent="0.25">
      <c r="B65" s="94" t="s">
        <v>253</v>
      </c>
      <c r="C65" s="60">
        <v>6</v>
      </c>
      <c r="D65" s="60">
        <v>8</v>
      </c>
      <c r="E65" s="60">
        <v>192</v>
      </c>
      <c r="F65" s="60">
        <v>24</v>
      </c>
      <c r="G65" s="60" t="s">
        <v>358</v>
      </c>
      <c r="H65" s="60" t="s">
        <v>358</v>
      </c>
      <c r="I65" s="60" t="s">
        <v>358</v>
      </c>
      <c r="J65" s="60" t="s">
        <v>358</v>
      </c>
      <c r="K65" s="60" t="s">
        <v>358</v>
      </c>
      <c r="L65" s="60" t="s">
        <v>358</v>
      </c>
      <c r="M65" s="60">
        <v>19</v>
      </c>
      <c r="N65" s="60">
        <v>19</v>
      </c>
      <c r="O65" s="60" t="s">
        <v>358</v>
      </c>
      <c r="P65" s="60" t="s">
        <v>358</v>
      </c>
      <c r="Q65" s="60" t="s">
        <v>358</v>
      </c>
      <c r="R65" s="60" t="s">
        <v>358</v>
      </c>
      <c r="S65" s="60">
        <v>21</v>
      </c>
      <c r="T65" s="60">
        <v>27</v>
      </c>
      <c r="U65" s="60" t="s">
        <v>358</v>
      </c>
      <c r="V65" s="60">
        <v>28</v>
      </c>
      <c r="W65" s="60">
        <v>21</v>
      </c>
      <c r="X65" s="96">
        <v>17</v>
      </c>
    </row>
    <row r="66" spans="2:24" x14ac:dyDescent="0.25">
      <c r="B66" s="94" t="s">
        <v>332</v>
      </c>
      <c r="C66" s="60">
        <v>7</v>
      </c>
      <c r="D66" s="60">
        <v>6</v>
      </c>
      <c r="E66" s="60">
        <v>187</v>
      </c>
      <c r="F66" s="60" t="s">
        <v>358</v>
      </c>
      <c r="G66" s="60" t="s">
        <v>358</v>
      </c>
      <c r="H66" s="60" t="s">
        <v>358</v>
      </c>
      <c r="I66" s="60" t="s">
        <v>358</v>
      </c>
      <c r="J66" s="60">
        <v>29</v>
      </c>
      <c r="K66" s="60" t="s">
        <v>358</v>
      </c>
      <c r="L66" s="60">
        <v>29</v>
      </c>
      <c r="M66" s="60">
        <v>30</v>
      </c>
      <c r="N66" s="60">
        <v>29</v>
      </c>
      <c r="O66" s="60">
        <v>28</v>
      </c>
      <c r="P66" s="60" t="s">
        <v>358</v>
      </c>
      <c r="Q66" s="60" t="s">
        <v>358</v>
      </c>
      <c r="R66" s="60">
        <v>30</v>
      </c>
      <c r="S66" s="60" t="s">
        <v>358</v>
      </c>
      <c r="T66" s="60" t="s">
        <v>358</v>
      </c>
      <c r="U66" s="60" t="s">
        <v>358</v>
      </c>
      <c r="V66" s="60" t="s">
        <v>358</v>
      </c>
      <c r="W66" s="60" t="s">
        <v>358</v>
      </c>
      <c r="X66" s="96" t="s">
        <v>358</v>
      </c>
    </row>
    <row r="67" spans="2:24" x14ac:dyDescent="0.25">
      <c r="B67" s="94" t="s">
        <v>333</v>
      </c>
      <c r="C67" s="60">
        <v>8</v>
      </c>
      <c r="D67" s="60">
        <v>7</v>
      </c>
      <c r="E67" s="60">
        <v>185</v>
      </c>
      <c r="F67" s="60" t="s">
        <v>358</v>
      </c>
      <c r="G67" s="60">
        <v>28</v>
      </c>
      <c r="H67" s="60" t="s">
        <v>358</v>
      </c>
      <c r="I67" s="60">
        <v>25</v>
      </c>
      <c r="J67" s="60" t="s">
        <v>358</v>
      </c>
      <c r="K67" s="60" t="s">
        <v>358</v>
      </c>
      <c r="L67" s="60">
        <v>26</v>
      </c>
      <c r="M67" s="60">
        <v>23</v>
      </c>
      <c r="N67" s="60" t="s">
        <v>358</v>
      </c>
      <c r="O67" s="60">
        <v>16</v>
      </c>
      <c r="P67" s="60" t="s">
        <v>358</v>
      </c>
      <c r="Q67" s="60">
        <v>28</v>
      </c>
      <c r="R67" s="60" t="s">
        <v>358</v>
      </c>
      <c r="S67" s="60" t="s">
        <v>358</v>
      </c>
      <c r="T67" s="60" t="s">
        <v>358</v>
      </c>
      <c r="U67" s="60" t="s">
        <v>358</v>
      </c>
      <c r="V67" s="60" t="s">
        <v>358</v>
      </c>
      <c r="W67" s="60">
        <v>25</v>
      </c>
      <c r="X67" s="96" t="s">
        <v>358</v>
      </c>
    </row>
    <row r="68" spans="2:24" x14ac:dyDescent="0.25">
      <c r="B68" s="94" t="s">
        <v>154</v>
      </c>
      <c r="C68" s="60">
        <v>9</v>
      </c>
      <c r="D68" s="60">
        <v>6</v>
      </c>
      <c r="E68" s="60">
        <v>182</v>
      </c>
      <c r="F68" s="60" t="s">
        <v>358</v>
      </c>
      <c r="G68" s="60" t="s">
        <v>358</v>
      </c>
      <c r="H68" s="60" t="s">
        <v>358</v>
      </c>
      <c r="I68" s="60" t="s">
        <v>358</v>
      </c>
      <c r="J68" s="60">
        <v>28</v>
      </c>
      <c r="K68" s="60" t="s">
        <v>358</v>
      </c>
      <c r="L68" s="60" t="s">
        <v>358</v>
      </c>
      <c r="M68" s="60">
        <v>28</v>
      </c>
      <c r="N68" s="60">
        <v>28</v>
      </c>
      <c r="O68" s="60">
        <v>27</v>
      </c>
      <c r="P68" s="60" t="s">
        <v>358</v>
      </c>
      <c r="Q68" s="60" t="s">
        <v>358</v>
      </c>
      <c r="R68" s="60" t="s">
        <v>358</v>
      </c>
      <c r="S68" s="60">
        <v>29</v>
      </c>
      <c r="T68" s="60" t="s">
        <v>358</v>
      </c>
      <c r="U68" s="60" t="s">
        <v>358</v>
      </c>
      <c r="V68" s="60" t="s">
        <v>358</v>
      </c>
      <c r="W68" s="60">
        <v>30</v>
      </c>
      <c r="X68" s="96" t="s">
        <v>358</v>
      </c>
    </row>
    <row r="69" spans="2:24" x14ac:dyDescent="0.25">
      <c r="B69" s="94" t="s">
        <v>66</v>
      </c>
      <c r="C69" s="60">
        <v>11</v>
      </c>
      <c r="D69" s="60">
        <v>6</v>
      </c>
      <c r="E69" s="60">
        <v>176</v>
      </c>
      <c r="F69" s="60">
        <v>28</v>
      </c>
      <c r="G69" s="60" t="s">
        <v>358</v>
      </c>
      <c r="H69" s="60">
        <v>29</v>
      </c>
      <c r="I69" s="60" t="s">
        <v>358</v>
      </c>
      <c r="J69" s="60" t="s">
        <v>358</v>
      </c>
      <c r="K69" s="60" t="s">
        <v>358</v>
      </c>
      <c r="L69" s="60" t="s">
        <v>358</v>
      </c>
      <c r="M69" s="60" t="s">
        <v>358</v>
      </c>
      <c r="N69" s="60">
        <v>26</v>
      </c>
      <c r="O69" s="60" t="s">
        <v>358</v>
      </c>
      <c r="P69" s="60">
        <v>28</v>
      </c>
      <c r="Q69" s="60" t="s">
        <v>358</v>
      </c>
      <c r="R69" s="60">
        <v>27</v>
      </c>
      <c r="S69" s="60">
        <v>26</v>
      </c>
      <c r="T69" s="60" t="s">
        <v>358</v>
      </c>
      <c r="U69" s="60" t="s">
        <v>358</v>
      </c>
      <c r="V69" s="60" t="s">
        <v>358</v>
      </c>
      <c r="W69" s="60" t="s">
        <v>358</v>
      </c>
      <c r="X69" s="96" t="s">
        <v>358</v>
      </c>
    </row>
    <row r="70" spans="2:24" x14ac:dyDescent="0.25">
      <c r="B70" s="94" t="s">
        <v>327</v>
      </c>
      <c r="C70" s="60">
        <v>10</v>
      </c>
      <c r="D70" s="60">
        <v>6</v>
      </c>
      <c r="E70" s="60">
        <v>176</v>
      </c>
      <c r="F70" s="60" t="s">
        <v>358</v>
      </c>
      <c r="G70" s="60" t="s">
        <v>358</v>
      </c>
      <c r="H70" s="60" t="s">
        <v>358</v>
      </c>
      <c r="I70" s="60">
        <v>29</v>
      </c>
      <c r="J70" s="60">
        <v>25</v>
      </c>
      <c r="K70" s="60" t="s">
        <v>358</v>
      </c>
      <c r="L70" s="60" t="s">
        <v>358</v>
      </c>
      <c r="M70" s="60">
        <v>27</v>
      </c>
      <c r="N70" s="60" t="s">
        <v>358</v>
      </c>
      <c r="O70" s="60">
        <v>23</v>
      </c>
      <c r="P70" s="60">
        <v>30</v>
      </c>
      <c r="Q70" s="60">
        <v>30</v>
      </c>
      <c r="R70" s="60" t="s">
        <v>358</v>
      </c>
      <c r="S70" s="60" t="s">
        <v>358</v>
      </c>
      <c r="T70" s="60" t="s">
        <v>358</v>
      </c>
      <c r="U70" s="60" t="s">
        <v>358</v>
      </c>
      <c r="V70" s="60" t="s">
        <v>358</v>
      </c>
      <c r="W70" s="60" t="s">
        <v>358</v>
      </c>
      <c r="X70" s="96" t="s">
        <v>358</v>
      </c>
    </row>
    <row r="71" spans="2:24" x14ac:dyDescent="0.25">
      <c r="B71" s="94" t="s">
        <v>329</v>
      </c>
      <c r="C71" s="60">
        <v>12</v>
      </c>
      <c r="D71" s="60">
        <v>7</v>
      </c>
      <c r="E71" s="60">
        <v>174</v>
      </c>
      <c r="F71" s="60" t="s">
        <v>358</v>
      </c>
      <c r="G71" s="60" t="s">
        <v>358</v>
      </c>
      <c r="H71" s="60">
        <v>27</v>
      </c>
      <c r="I71" s="60" t="s">
        <v>358</v>
      </c>
      <c r="J71" s="60" t="s">
        <v>358</v>
      </c>
      <c r="K71" s="60" t="s">
        <v>358</v>
      </c>
      <c r="L71" s="60" t="s">
        <v>358</v>
      </c>
      <c r="M71" s="60">
        <v>26</v>
      </c>
      <c r="N71" s="60">
        <v>23</v>
      </c>
      <c r="O71" s="60">
        <v>13</v>
      </c>
      <c r="P71" s="60" t="s">
        <v>358</v>
      </c>
      <c r="Q71" s="60">
        <v>25</v>
      </c>
      <c r="R71" s="60" t="s">
        <v>358</v>
      </c>
      <c r="S71" s="60">
        <v>23</v>
      </c>
      <c r="T71" s="60" t="s">
        <v>358</v>
      </c>
      <c r="U71" s="60" t="s">
        <v>358</v>
      </c>
      <c r="V71" s="60" t="s">
        <v>358</v>
      </c>
      <c r="W71" s="60" t="s">
        <v>358</v>
      </c>
      <c r="X71" s="96">
        <v>23</v>
      </c>
    </row>
    <row r="72" spans="2:24" x14ac:dyDescent="0.25">
      <c r="B72" s="94" t="s">
        <v>263</v>
      </c>
      <c r="C72" s="60">
        <v>13</v>
      </c>
      <c r="D72" s="60">
        <v>7</v>
      </c>
      <c r="E72" s="60">
        <v>172</v>
      </c>
      <c r="F72" s="60">
        <v>26</v>
      </c>
      <c r="G72" s="60" t="s">
        <v>358</v>
      </c>
      <c r="H72" s="60" t="s">
        <v>358</v>
      </c>
      <c r="I72" s="60">
        <v>23</v>
      </c>
      <c r="J72" s="60" t="s">
        <v>358</v>
      </c>
      <c r="K72" s="60" t="s">
        <v>358</v>
      </c>
      <c r="L72" s="60" t="s">
        <v>358</v>
      </c>
      <c r="M72" s="60">
        <v>24</v>
      </c>
      <c r="N72" s="60">
        <v>22</v>
      </c>
      <c r="O72" s="60">
        <v>12</v>
      </c>
      <c r="P72" s="60" t="s">
        <v>358</v>
      </c>
      <c r="Q72" s="60">
        <v>27</v>
      </c>
      <c r="R72" s="60">
        <v>24</v>
      </c>
      <c r="S72" s="60" t="s">
        <v>358</v>
      </c>
      <c r="T72" s="60" t="s">
        <v>358</v>
      </c>
      <c r="U72" s="60" t="s">
        <v>358</v>
      </c>
      <c r="V72" s="60" t="s">
        <v>358</v>
      </c>
      <c r="W72" s="60" t="s">
        <v>358</v>
      </c>
      <c r="X72" s="96" t="s">
        <v>358</v>
      </c>
    </row>
    <row r="73" spans="2:24" x14ac:dyDescent="0.25">
      <c r="B73" s="94" t="s">
        <v>248</v>
      </c>
      <c r="C73" s="60">
        <v>14</v>
      </c>
      <c r="D73" s="60">
        <v>7</v>
      </c>
      <c r="E73" s="60">
        <v>165</v>
      </c>
      <c r="F73" s="60" t="s">
        <v>358</v>
      </c>
      <c r="G73" s="60" t="s">
        <v>358</v>
      </c>
      <c r="H73" s="60">
        <v>24</v>
      </c>
      <c r="I73" s="60" t="s">
        <v>358</v>
      </c>
      <c r="J73" s="60">
        <v>23</v>
      </c>
      <c r="K73" s="60" t="s">
        <v>358</v>
      </c>
      <c r="L73" s="60" t="s">
        <v>358</v>
      </c>
      <c r="M73" s="60" t="s">
        <v>358</v>
      </c>
      <c r="N73" s="60">
        <v>20</v>
      </c>
      <c r="O73" s="60">
        <v>9</v>
      </c>
      <c r="P73" s="60">
        <v>26</v>
      </c>
      <c r="Q73" s="60">
        <v>26</v>
      </c>
      <c r="R73" s="60" t="s">
        <v>358</v>
      </c>
      <c r="S73" s="60" t="s">
        <v>358</v>
      </c>
      <c r="T73" s="60" t="s">
        <v>358</v>
      </c>
      <c r="U73" s="60" t="s">
        <v>358</v>
      </c>
      <c r="V73" s="60" t="s">
        <v>358</v>
      </c>
      <c r="W73" s="60">
        <v>23</v>
      </c>
      <c r="X73" s="96" t="s">
        <v>358</v>
      </c>
    </row>
    <row r="74" spans="2:24" x14ac:dyDescent="0.25">
      <c r="B74" s="94" t="s">
        <v>72</v>
      </c>
      <c r="C74" s="60">
        <v>15</v>
      </c>
      <c r="D74" s="60">
        <v>7</v>
      </c>
      <c r="E74" s="60">
        <v>158</v>
      </c>
      <c r="F74" s="60" t="s">
        <v>358</v>
      </c>
      <c r="G74" s="60" t="s">
        <v>358</v>
      </c>
      <c r="H74" s="60">
        <v>23</v>
      </c>
      <c r="I74" s="60" t="s">
        <v>358</v>
      </c>
      <c r="J74" s="60" t="s">
        <v>358</v>
      </c>
      <c r="K74" s="60" t="s">
        <v>358</v>
      </c>
      <c r="L74" s="60">
        <v>20</v>
      </c>
      <c r="M74" s="60">
        <v>16</v>
      </c>
      <c r="N74" s="60">
        <v>15</v>
      </c>
      <c r="O74" s="60" t="s">
        <v>358</v>
      </c>
      <c r="P74" s="60">
        <v>25</v>
      </c>
      <c r="Q74" s="60" t="s">
        <v>358</v>
      </c>
      <c r="R74" s="60">
        <v>20</v>
      </c>
      <c r="S74" s="60" t="s">
        <v>358</v>
      </c>
      <c r="T74" s="60">
        <v>25</v>
      </c>
      <c r="U74" s="60" t="s">
        <v>358</v>
      </c>
      <c r="V74" s="60" t="s">
        <v>358</v>
      </c>
      <c r="W74" s="60" t="s">
        <v>358</v>
      </c>
      <c r="X74" s="96" t="s">
        <v>358</v>
      </c>
    </row>
    <row r="75" spans="2:24" x14ac:dyDescent="0.25">
      <c r="B75" s="94" t="s">
        <v>324</v>
      </c>
      <c r="C75" s="60">
        <v>16</v>
      </c>
      <c r="D75" s="60">
        <v>5</v>
      </c>
      <c r="E75" s="60">
        <v>153</v>
      </c>
      <c r="F75" s="60">
        <v>29</v>
      </c>
      <c r="G75" s="60">
        <v>29</v>
      </c>
      <c r="H75" s="60" t="s">
        <v>358</v>
      </c>
      <c r="I75" s="60" t="s">
        <v>358</v>
      </c>
      <c r="J75" s="60" t="s">
        <v>358</v>
      </c>
      <c r="K75" s="60" t="s">
        <v>358</v>
      </c>
      <c r="L75" s="60" t="s">
        <v>358</v>
      </c>
      <c r="M75" s="60" t="s">
        <v>358</v>
      </c>
      <c r="N75" s="60" t="s">
        <v>358</v>
      </c>
      <c r="O75" s="60">
        <v>26</v>
      </c>
      <c r="P75" s="60" t="s">
        <v>358</v>
      </c>
      <c r="Q75" s="60" t="s">
        <v>358</v>
      </c>
      <c r="R75" s="60" t="s">
        <v>358</v>
      </c>
      <c r="S75" s="60" t="s">
        <v>358</v>
      </c>
      <c r="T75" s="60" t="s">
        <v>358</v>
      </c>
      <c r="U75" s="60" t="s">
        <v>358</v>
      </c>
      <c r="V75" s="60">
        <v>30</v>
      </c>
      <c r="W75" s="60" t="s">
        <v>358</v>
      </c>
      <c r="X75" s="96">
        <v>29</v>
      </c>
    </row>
    <row r="76" spans="2:24" x14ac:dyDescent="0.25">
      <c r="B76" s="94" t="s">
        <v>149</v>
      </c>
      <c r="C76" s="60">
        <v>17</v>
      </c>
      <c r="D76" s="60">
        <v>5</v>
      </c>
      <c r="E76" s="60">
        <v>133</v>
      </c>
      <c r="F76" s="60" t="s">
        <v>358</v>
      </c>
      <c r="G76" s="60" t="s">
        <v>358</v>
      </c>
      <c r="H76" s="60" t="s">
        <v>358</v>
      </c>
      <c r="I76" s="60">
        <v>26</v>
      </c>
      <c r="J76" s="60" t="s">
        <v>358</v>
      </c>
      <c r="K76" s="60" t="s">
        <v>358</v>
      </c>
      <c r="L76" s="60">
        <v>28</v>
      </c>
      <c r="M76" s="60" t="s">
        <v>358</v>
      </c>
      <c r="N76" s="60" t="s">
        <v>358</v>
      </c>
      <c r="O76" s="60">
        <v>19</v>
      </c>
      <c r="P76" s="60" t="s">
        <v>358</v>
      </c>
      <c r="Q76" s="60" t="s">
        <v>358</v>
      </c>
      <c r="R76" s="60">
        <v>25</v>
      </c>
      <c r="S76" s="60">
        <v>25</v>
      </c>
      <c r="T76" s="60" t="s">
        <v>358</v>
      </c>
      <c r="U76" s="60" t="s">
        <v>358</v>
      </c>
      <c r="V76" s="60" t="s">
        <v>358</v>
      </c>
      <c r="W76" s="60" t="s">
        <v>358</v>
      </c>
      <c r="X76" s="96" t="s">
        <v>358</v>
      </c>
    </row>
    <row r="77" spans="2:24" x14ac:dyDescent="0.25">
      <c r="B77" s="94" t="s">
        <v>69</v>
      </c>
      <c r="C77" s="60">
        <v>18</v>
      </c>
      <c r="D77" s="60">
        <v>5</v>
      </c>
      <c r="E77" s="60">
        <v>128</v>
      </c>
      <c r="F77" s="60" t="s">
        <v>358</v>
      </c>
      <c r="G77" s="60">
        <v>24</v>
      </c>
      <c r="H77" s="60">
        <v>26</v>
      </c>
      <c r="I77" s="60" t="s">
        <v>358</v>
      </c>
      <c r="J77" s="60" t="s">
        <v>358</v>
      </c>
      <c r="K77" s="60" t="s">
        <v>358</v>
      </c>
      <c r="L77" s="60" t="s">
        <v>358</v>
      </c>
      <c r="M77" s="60" t="s">
        <v>358</v>
      </c>
      <c r="N77" s="60" t="s">
        <v>358</v>
      </c>
      <c r="O77" s="60" t="s">
        <v>358</v>
      </c>
      <c r="P77" s="60" t="s">
        <v>358</v>
      </c>
      <c r="Q77" s="60">
        <v>24</v>
      </c>
      <c r="R77" s="60" t="s">
        <v>358</v>
      </c>
      <c r="S77" s="60" t="s">
        <v>358</v>
      </c>
      <c r="T77" s="60" t="s">
        <v>358</v>
      </c>
      <c r="U77" s="60" t="s">
        <v>358</v>
      </c>
      <c r="V77" s="60" t="s">
        <v>358</v>
      </c>
      <c r="W77" s="60">
        <v>22</v>
      </c>
      <c r="X77" s="96">
        <v>22</v>
      </c>
    </row>
    <row r="78" spans="2:24" x14ac:dyDescent="0.25">
      <c r="B78" s="94" t="s">
        <v>373</v>
      </c>
      <c r="C78" s="60">
        <v>19</v>
      </c>
      <c r="D78" s="60">
        <v>5</v>
      </c>
      <c r="E78" s="60">
        <v>124</v>
      </c>
      <c r="F78" s="60">
        <v>22</v>
      </c>
      <c r="G78" s="60" t="s">
        <v>358</v>
      </c>
      <c r="H78" s="60" t="s">
        <v>358</v>
      </c>
      <c r="I78" s="60" t="s">
        <v>358</v>
      </c>
      <c r="J78" s="60" t="s">
        <v>358</v>
      </c>
      <c r="K78" s="60" t="s">
        <v>358</v>
      </c>
      <c r="L78" s="60" t="s">
        <v>358</v>
      </c>
      <c r="M78" s="60" t="s">
        <v>358</v>
      </c>
      <c r="N78" s="60" t="s">
        <v>358</v>
      </c>
      <c r="O78" s="60" t="s">
        <v>358</v>
      </c>
      <c r="P78" s="60" t="s">
        <v>358</v>
      </c>
      <c r="Q78" s="60" t="s">
        <v>358</v>
      </c>
      <c r="R78" s="60">
        <v>21</v>
      </c>
      <c r="S78" s="60" t="s">
        <v>358</v>
      </c>
      <c r="T78" s="60">
        <v>26</v>
      </c>
      <c r="U78" s="60" t="s">
        <v>358</v>
      </c>
      <c r="V78" s="60">
        <v>27</v>
      </c>
      <c r="W78" s="60">
        <v>18</v>
      </c>
      <c r="X78" s="96" t="s">
        <v>358</v>
      </c>
    </row>
    <row r="79" spans="2:24" x14ac:dyDescent="0.25">
      <c r="B79" s="94" t="s">
        <v>340</v>
      </c>
      <c r="C79" s="60">
        <v>21</v>
      </c>
      <c r="D79" s="60">
        <v>3</v>
      </c>
      <c r="E79" s="60">
        <v>96</v>
      </c>
      <c r="F79" s="60" t="s">
        <v>358</v>
      </c>
      <c r="G79" s="60" t="s">
        <v>358</v>
      </c>
      <c r="H79" s="60" t="s">
        <v>358</v>
      </c>
      <c r="I79" s="60" t="s">
        <v>358</v>
      </c>
      <c r="J79" s="60">
        <v>30</v>
      </c>
      <c r="K79" s="60" t="s">
        <v>358</v>
      </c>
      <c r="L79" s="60">
        <v>30</v>
      </c>
      <c r="M79" s="60" t="s">
        <v>358</v>
      </c>
      <c r="N79" s="60" t="s">
        <v>358</v>
      </c>
      <c r="O79" s="60">
        <v>30</v>
      </c>
      <c r="P79" s="60" t="s">
        <v>358</v>
      </c>
      <c r="Q79" s="60" t="s">
        <v>358</v>
      </c>
      <c r="R79" s="60" t="s">
        <v>358</v>
      </c>
      <c r="S79" s="60" t="s">
        <v>358</v>
      </c>
      <c r="T79" s="60" t="s">
        <v>358</v>
      </c>
      <c r="U79" s="60" t="s">
        <v>358</v>
      </c>
      <c r="V79" s="60" t="s">
        <v>358</v>
      </c>
      <c r="W79" s="60" t="s">
        <v>358</v>
      </c>
      <c r="X79" s="96" t="s">
        <v>358</v>
      </c>
    </row>
    <row r="80" spans="2:24" x14ac:dyDescent="0.25">
      <c r="B80" s="94" t="s">
        <v>102</v>
      </c>
      <c r="C80" s="60">
        <v>20</v>
      </c>
      <c r="D80" s="60">
        <v>5</v>
      </c>
      <c r="E80" s="60">
        <v>96</v>
      </c>
      <c r="F80" s="60" t="s">
        <v>358</v>
      </c>
      <c r="G80" s="60">
        <v>22</v>
      </c>
      <c r="H80" s="60" t="s">
        <v>358</v>
      </c>
      <c r="I80" s="60" t="s">
        <v>358</v>
      </c>
      <c r="J80" s="60" t="s">
        <v>358</v>
      </c>
      <c r="K80" s="60" t="s">
        <v>358</v>
      </c>
      <c r="L80" s="60" t="s">
        <v>358</v>
      </c>
      <c r="M80" s="60" t="s">
        <v>358</v>
      </c>
      <c r="N80" s="60" t="s">
        <v>358</v>
      </c>
      <c r="O80" s="60">
        <v>6</v>
      </c>
      <c r="P80" s="60" t="s">
        <v>358</v>
      </c>
      <c r="Q80" s="60">
        <v>21</v>
      </c>
      <c r="R80" s="60" t="s">
        <v>358</v>
      </c>
      <c r="S80" s="60" t="s">
        <v>358</v>
      </c>
      <c r="T80" s="60" t="s">
        <v>358</v>
      </c>
      <c r="U80" s="60" t="s">
        <v>358</v>
      </c>
      <c r="V80" s="60" t="s">
        <v>358</v>
      </c>
      <c r="W80" s="60">
        <v>19</v>
      </c>
      <c r="X80" s="96">
        <v>18</v>
      </c>
    </row>
    <row r="81" spans="2:24" x14ac:dyDescent="0.25">
      <c r="B81" s="94" t="s">
        <v>310</v>
      </c>
      <c r="C81" s="60">
        <v>22</v>
      </c>
      <c r="D81" s="60">
        <v>4</v>
      </c>
      <c r="E81" s="60">
        <v>88</v>
      </c>
      <c r="F81" s="60">
        <v>23</v>
      </c>
      <c r="G81" s="60" t="s">
        <v>358</v>
      </c>
      <c r="H81" s="60" t="s">
        <v>358</v>
      </c>
      <c r="I81" s="60">
        <v>22</v>
      </c>
      <c r="J81" s="60" t="s">
        <v>358</v>
      </c>
      <c r="K81" s="60" t="s">
        <v>358</v>
      </c>
      <c r="L81" s="60" t="s">
        <v>358</v>
      </c>
      <c r="M81" s="60">
        <v>18</v>
      </c>
      <c r="N81" s="60">
        <v>17</v>
      </c>
      <c r="O81" s="60" t="s">
        <v>358</v>
      </c>
      <c r="P81" s="60" t="s">
        <v>358</v>
      </c>
      <c r="Q81" s="60" t="s">
        <v>358</v>
      </c>
      <c r="R81" s="60" t="s">
        <v>358</v>
      </c>
      <c r="S81" s="60" t="s">
        <v>358</v>
      </c>
      <c r="T81" s="60" t="s">
        <v>358</v>
      </c>
      <c r="U81" s="60" t="s">
        <v>358</v>
      </c>
      <c r="V81" s="60" t="s">
        <v>358</v>
      </c>
      <c r="W81" s="60" t="s">
        <v>358</v>
      </c>
      <c r="X81" s="96" t="s">
        <v>358</v>
      </c>
    </row>
    <row r="82" spans="2:24" x14ac:dyDescent="0.25">
      <c r="B82" s="94" t="s">
        <v>137</v>
      </c>
      <c r="C82" s="60">
        <v>23</v>
      </c>
      <c r="D82" s="60">
        <v>3</v>
      </c>
      <c r="E82" s="60">
        <v>80</v>
      </c>
      <c r="F82" s="60" t="s">
        <v>358</v>
      </c>
      <c r="G82" s="60" t="s">
        <v>358</v>
      </c>
      <c r="H82" s="60" t="s">
        <v>358</v>
      </c>
      <c r="I82" s="60">
        <v>27</v>
      </c>
      <c r="J82" s="60" t="s">
        <v>358</v>
      </c>
      <c r="K82" s="60">
        <v>30</v>
      </c>
      <c r="L82" s="60" t="s">
        <v>358</v>
      </c>
      <c r="M82" s="60" t="s">
        <v>358</v>
      </c>
      <c r="N82" s="60" t="s">
        <v>358</v>
      </c>
      <c r="O82" s="60">
        <v>17</v>
      </c>
      <c r="P82" s="60" t="s">
        <v>358</v>
      </c>
      <c r="Q82" s="60" t="s">
        <v>358</v>
      </c>
      <c r="R82" s="60" t="s">
        <v>358</v>
      </c>
      <c r="S82" s="60" t="s">
        <v>358</v>
      </c>
      <c r="T82" s="60" t="s">
        <v>358</v>
      </c>
      <c r="U82" s="60" t="s">
        <v>358</v>
      </c>
      <c r="V82" s="60" t="s">
        <v>358</v>
      </c>
      <c r="W82" s="60" t="s">
        <v>358</v>
      </c>
      <c r="X82" s="96" t="s">
        <v>358</v>
      </c>
    </row>
    <row r="83" spans="2:24" x14ac:dyDescent="0.25">
      <c r="B83" s="94" t="s">
        <v>334</v>
      </c>
      <c r="C83" s="60">
        <v>25</v>
      </c>
      <c r="D83" s="60">
        <v>4</v>
      </c>
      <c r="E83" s="60">
        <v>77</v>
      </c>
      <c r="F83" s="60" t="s">
        <v>358</v>
      </c>
      <c r="G83" s="60">
        <v>25</v>
      </c>
      <c r="H83" s="60" t="s">
        <v>358</v>
      </c>
      <c r="I83" s="60" t="s">
        <v>358</v>
      </c>
      <c r="J83" s="60" t="s">
        <v>358</v>
      </c>
      <c r="K83" s="60" t="s">
        <v>358</v>
      </c>
      <c r="L83" s="60">
        <v>22</v>
      </c>
      <c r="M83" s="60" t="s">
        <v>358</v>
      </c>
      <c r="N83" s="60">
        <v>18</v>
      </c>
      <c r="O83" s="60">
        <v>4</v>
      </c>
      <c r="P83" s="60" t="s">
        <v>358</v>
      </c>
      <c r="Q83" s="60" t="s">
        <v>358</v>
      </c>
      <c r="R83" s="60" t="s">
        <v>358</v>
      </c>
      <c r="S83" s="60" t="s">
        <v>358</v>
      </c>
      <c r="T83" s="60" t="s">
        <v>358</v>
      </c>
      <c r="U83" s="60" t="s">
        <v>358</v>
      </c>
      <c r="V83" s="60" t="s">
        <v>358</v>
      </c>
      <c r="W83" s="60" t="s">
        <v>358</v>
      </c>
      <c r="X83" s="96" t="s">
        <v>358</v>
      </c>
    </row>
    <row r="84" spans="2:24" x14ac:dyDescent="0.25">
      <c r="B84" s="94" t="s">
        <v>326</v>
      </c>
      <c r="C84" s="60">
        <v>24</v>
      </c>
      <c r="D84" s="60">
        <v>3</v>
      </c>
      <c r="E84" s="60">
        <v>77</v>
      </c>
      <c r="F84" s="60" t="s">
        <v>358</v>
      </c>
      <c r="G84" s="60" t="s">
        <v>358</v>
      </c>
      <c r="H84" s="60" t="s">
        <v>358</v>
      </c>
      <c r="I84" s="60" t="s">
        <v>358</v>
      </c>
      <c r="J84" s="60" t="s">
        <v>358</v>
      </c>
      <c r="K84" s="60" t="s">
        <v>358</v>
      </c>
      <c r="L84" s="60" t="s">
        <v>358</v>
      </c>
      <c r="M84" s="60">
        <v>21</v>
      </c>
      <c r="N84" s="60" t="s">
        <v>358</v>
      </c>
      <c r="O84" s="60">
        <v>24</v>
      </c>
      <c r="P84" s="60" t="s">
        <v>358</v>
      </c>
      <c r="Q84" s="60" t="s">
        <v>358</v>
      </c>
      <c r="R84" s="60" t="s">
        <v>358</v>
      </c>
      <c r="S84" s="60" t="s">
        <v>358</v>
      </c>
      <c r="T84" s="60" t="s">
        <v>358</v>
      </c>
      <c r="U84" s="60" t="s">
        <v>358</v>
      </c>
      <c r="V84" s="60" t="s">
        <v>358</v>
      </c>
      <c r="W84" s="60">
        <v>26</v>
      </c>
      <c r="X84" s="96" t="s">
        <v>358</v>
      </c>
    </row>
    <row r="85" spans="2:24" x14ac:dyDescent="0.25">
      <c r="B85" s="94" t="s">
        <v>374</v>
      </c>
      <c r="C85" s="60">
        <v>26</v>
      </c>
      <c r="D85" s="60">
        <v>4</v>
      </c>
      <c r="E85" s="60">
        <v>69</v>
      </c>
      <c r="F85" s="60" t="s">
        <v>358</v>
      </c>
      <c r="G85" s="60">
        <v>21</v>
      </c>
      <c r="H85" s="60" t="s">
        <v>358</v>
      </c>
      <c r="I85" s="60" t="s">
        <v>358</v>
      </c>
      <c r="J85" s="60">
        <v>20</v>
      </c>
      <c r="K85" s="60" t="s">
        <v>358</v>
      </c>
      <c r="L85" s="60" t="s">
        <v>358</v>
      </c>
      <c r="M85" s="60">
        <v>17</v>
      </c>
      <c r="N85" s="60" t="s">
        <v>358</v>
      </c>
      <c r="O85" s="60">
        <v>3</v>
      </c>
      <c r="P85" s="60" t="s">
        <v>358</v>
      </c>
      <c r="Q85" s="60" t="s">
        <v>358</v>
      </c>
      <c r="R85" s="60" t="s">
        <v>358</v>
      </c>
      <c r="S85" s="60" t="s">
        <v>358</v>
      </c>
      <c r="T85" s="60" t="s">
        <v>358</v>
      </c>
      <c r="U85" s="60" t="s">
        <v>358</v>
      </c>
      <c r="V85" s="60" t="s">
        <v>358</v>
      </c>
      <c r="W85" s="60" t="s">
        <v>358</v>
      </c>
      <c r="X85" s="96" t="s">
        <v>358</v>
      </c>
    </row>
    <row r="86" spans="2:24" x14ac:dyDescent="0.25">
      <c r="B86" s="94" t="s">
        <v>375</v>
      </c>
      <c r="C86" s="60">
        <v>27</v>
      </c>
      <c r="D86" s="60">
        <v>3</v>
      </c>
      <c r="E86" s="60">
        <v>65</v>
      </c>
      <c r="F86" s="60" t="s">
        <v>358</v>
      </c>
      <c r="G86" s="60" t="s">
        <v>358</v>
      </c>
      <c r="H86" s="60" t="s">
        <v>358</v>
      </c>
      <c r="I86" s="60" t="s">
        <v>358</v>
      </c>
      <c r="J86" s="60" t="s">
        <v>358</v>
      </c>
      <c r="K86" s="60" t="s">
        <v>358</v>
      </c>
      <c r="L86" s="60">
        <v>24</v>
      </c>
      <c r="M86" s="60">
        <v>20</v>
      </c>
      <c r="N86" s="60" t="s">
        <v>358</v>
      </c>
      <c r="O86" s="60">
        <v>15</v>
      </c>
      <c r="P86" s="60" t="s">
        <v>358</v>
      </c>
      <c r="Q86" s="60" t="s">
        <v>358</v>
      </c>
      <c r="R86" s="60" t="s">
        <v>358</v>
      </c>
      <c r="S86" s="60" t="s">
        <v>358</v>
      </c>
      <c r="T86" s="60" t="s">
        <v>358</v>
      </c>
      <c r="U86" s="60" t="s">
        <v>358</v>
      </c>
      <c r="V86" s="60" t="s">
        <v>358</v>
      </c>
      <c r="W86" s="60" t="s">
        <v>358</v>
      </c>
      <c r="X86" s="96" t="s">
        <v>358</v>
      </c>
    </row>
    <row r="87" spans="2:24" x14ac:dyDescent="0.25">
      <c r="B87" s="94" t="s">
        <v>134</v>
      </c>
      <c r="C87" s="60">
        <v>28</v>
      </c>
      <c r="D87" s="60">
        <v>2</v>
      </c>
      <c r="E87" s="60">
        <v>64</v>
      </c>
      <c r="F87" s="60" t="s">
        <v>358</v>
      </c>
      <c r="G87" s="60">
        <v>30</v>
      </c>
      <c r="H87" s="60" t="s">
        <v>358</v>
      </c>
      <c r="I87" s="60" t="s">
        <v>358</v>
      </c>
      <c r="J87" s="60" t="s">
        <v>358</v>
      </c>
      <c r="K87" s="60" t="s">
        <v>358</v>
      </c>
      <c r="L87" s="60" t="s">
        <v>358</v>
      </c>
      <c r="M87" s="60" t="s">
        <v>358</v>
      </c>
      <c r="N87" s="60" t="s">
        <v>358</v>
      </c>
      <c r="O87" s="60" t="s">
        <v>358</v>
      </c>
      <c r="P87" s="60" t="s">
        <v>358</v>
      </c>
      <c r="Q87" s="60" t="s">
        <v>358</v>
      </c>
      <c r="R87" s="60" t="s">
        <v>358</v>
      </c>
      <c r="S87" s="60" t="s">
        <v>358</v>
      </c>
      <c r="T87" s="60" t="s">
        <v>358</v>
      </c>
      <c r="U87" s="60" t="s">
        <v>358</v>
      </c>
      <c r="V87" s="60" t="s">
        <v>358</v>
      </c>
      <c r="W87" s="60" t="s">
        <v>358</v>
      </c>
      <c r="X87" s="96">
        <v>30</v>
      </c>
    </row>
    <row r="88" spans="2:24" x14ac:dyDescent="0.25">
      <c r="B88" s="94" t="s">
        <v>68</v>
      </c>
      <c r="C88" s="60">
        <v>29</v>
      </c>
      <c r="D88" s="60">
        <v>3</v>
      </c>
      <c r="E88" s="60">
        <v>61</v>
      </c>
      <c r="F88" s="60" t="s">
        <v>358</v>
      </c>
      <c r="G88" s="60">
        <v>23</v>
      </c>
      <c r="H88" s="60" t="s">
        <v>358</v>
      </c>
      <c r="I88" s="60" t="s">
        <v>358</v>
      </c>
      <c r="J88" s="60">
        <v>24</v>
      </c>
      <c r="K88" s="60" t="s">
        <v>358</v>
      </c>
      <c r="L88" s="60" t="s">
        <v>358</v>
      </c>
      <c r="M88" s="60" t="s">
        <v>358</v>
      </c>
      <c r="N88" s="60" t="s">
        <v>358</v>
      </c>
      <c r="O88" s="60">
        <v>8</v>
      </c>
      <c r="P88" s="60" t="s">
        <v>358</v>
      </c>
      <c r="Q88" s="60" t="s">
        <v>358</v>
      </c>
      <c r="R88" s="60" t="s">
        <v>358</v>
      </c>
      <c r="S88" s="60" t="s">
        <v>358</v>
      </c>
      <c r="T88" s="60" t="s">
        <v>358</v>
      </c>
      <c r="U88" s="60" t="s">
        <v>358</v>
      </c>
      <c r="V88" s="60" t="s">
        <v>358</v>
      </c>
      <c r="W88" s="60" t="s">
        <v>358</v>
      </c>
      <c r="X88" s="96" t="s">
        <v>358</v>
      </c>
    </row>
    <row r="89" spans="2:24" x14ac:dyDescent="0.25">
      <c r="B89" s="94" t="s">
        <v>325</v>
      </c>
      <c r="C89" s="60">
        <v>31</v>
      </c>
      <c r="D89" s="60">
        <v>2</v>
      </c>
      <c r="E89" s="60">
        <v>59</v>
      </c>
      <c r="F89" s="60" t="s">
        <v>358</v>
      </c>
      <c r="G89" s="60" t="s">
        <v>358</v>
      </c>
      <c r="H89" s="60" t="s">
        <v>358</v>
      </c>
      <c r="I89" s="60">
        <v>30</v>
      </c>
      <c r="J89" s="60" t="s">
        <v>358</v>
      </c>
      <c r="K89" s="60" t="s">
        <v>358</v>
      </c>
      <c r="L89" s="60" t="s">
        <v>358</v>
      </c>
      <c r="M89" s="60" t="s">
        <v>358</v>
      </c>
      <c r="N89" s="60" t="s">
        <v>358</v>
      </c>
      <c r="O89" s="60">
        <v>25</v>
      </c>
      <c r="P89" s="60" t="s">
        <v>358</v>
      </c>
      <c r="Q89" s="60" t="s">
        <v>358</v>
      </c>
      <c r="R89" s="60" t="s">
        <v>358</v>
      </c>
      <c r="S89" s="60" t="s">
        <v>358</v>
      </c>
      <c r="T89" s="60" t="s">
        <v>358</v>
      </c>
      <c r="U89" s="60" t="s">
        <v>358</v>
      </c>
      <c r="V89" s="60" t="s">
        <v>358</v>
      </c>
      <c r="W89" s="60" t="s">
        <v>358</v>
      </c>
      <c r="X89" s="96" t="s">
        <v>358</v>
      </c>
    </row>
    <row r="90" spans="2:24" x14ac:dyDescent="0.25">
      <c r="B90" s="94" t="s">
        <v>319</v>
      </c>
      <c r="C90" s="60">
        <v>30</v>
      </c>
      <c r="D90" s="60">
        <v>2</v>
      </c>
      <c r="E90" s="60">
        <v>59</v>
      </c>
      <c r="F90" s="60" t="s">
        <v>358</v>
      </c>
      <c r="G90" s="60" t="s">
        <v>358</v>
      </c>
      <c r="H90" s="60" t="s">
        <v>358</v>
      </c>
      <c r="I90" s="60" t="s">
        <v>358</v>
      </c>
      <c r="J90" s="60" t="s">
        <v>358</v>
      </c>
      <c r="K90" s="60" t="s">
        <v>358</v>
      </c>
      <c r="L90" s="60">
        <v>27</v>
      </c>
      <c r="M90" s="60" t="s">
        <v>358</v>
      </c>
      <c r="N90" s="60" t="s">
        <v>358</v>
      </c>
      <c r="O90" s="60" t="s">
        <v>358</v>
      </c>
      <c r="P90" s="60" t="s">
        <v>358</v>
      </c>
      <c r="Q90" s="60" t="s">
        <v>358</v>
      </c>
      <c r="R90" s="60" t="s">
        <v>358</v>
      </c>
      <c r="S90" s="60" t="s">
        <v>358</v>
      </c>
      <c r="T90" s="60" t="s">
        <v>358</v>
      </c>
      <c r="U90" s="60" t="s">
        <v>358</v>
      </c>
      <c r="V90" s="60" t="s">
        <v>358</v>
      </c>
      <c r="W90" s="60" t="s">
        <v>358</v>
      </c>
      <c r="X90" s="96">
        <v>28</v>
      </c>
    </row>
    <row r="91" spans="2:24" x14ac:dyDescent="0.25">
      <c r="B91" s="94" t="s">
        <v>82</v>
      </c>
      <c r="C91" s="60">
        <v>32</v>
      </c>
      <c r="D91" s="60">
        <v>2</v>
      </c>
      <c r="E91" s="60">
        <v>51</v>
      </c>
      <c r="F91" s="60" t="s">
        <v>358</v>
      </c>
      <c r="G91" s="60" t="s">
        <v>358</v>
      </c>
      <c r="H91" s="60">
        <v>25</v>
      </c>
      <c r="I91" s="60" t="s">
        <v>358</v>
      </c>
      <c r="J91" s="60">
        <v>22</v>
      </c>
      <c r="K91" s="60" t="s">
        <v>358</v>
      </c>
      <c r="L91" s="60" t="s">
        <v>358</v>
      </c>
      <c r="M91" s="60" t="s">
        <v>358</v>
      </c>
      <c r="N91" s="60" t="s">
        <v>358</v>
      </c>
      <c r="O91" s="60" t="s">
        <v>358</v>
      </c>
      <c r="P91" s="60" t="s">
        <v>358</v>
      </c>
      <c r="Q91" s="60" t="s">
        <v>358</v>
      </c>
      <c r="R91" s="60" t="s">
        <v>358</v>
      </c>
      <c r="S91" s="60" t="s">
        <v>358</v>
      </c>
      <c r="T91" s="60" t="s">
        <v>358</v>
      </c>
      <c r="U91" s="60" t="s">
        <v>358</v>
      </c>
      <c r="V91" s="60" t="s">
        <v>358</v>
      </c>
      <c r="W91" s="60" t="s">
        <v>358</v>
      </c>
      <c r="X91" s="96" t="s">
        <v>358</v>
      </c>
    </row>
    <row r="92" spans="2:24" x14ac:dyDescent="0.25">
      <c r="B92" s="94" t="s">
        <v>312</v>
      </c>
      <c r="C92" s="60">
        <v>33</v>
      </c>
      <c r="D92" s="60">
        <v>2</v>
      </c>
      <c r="E92" s="60">
        <v>34</v>
      </c>
      <c r="F92" s="60" t="s">
        <v>358</v>
      </c>
      <c r="G92" s="60" t="s">
        <v>358</v>
      </c>
      <c r="H92" s="60" t="s">
        <v>358</v>
      </c>
      <c r="I92" s="60" t="s">
        <v>358</v>
      </c>
      <c r="J92" s="60" t="s">
        <v>358</v>
      </c>
      <c r="K92" s="60" t="s">
        <v>358</v>
      </c>
      <c r="L92" s="60" t="s">
        <v>358</v>
      </c>
      <c r="M92" s="60" t="s">
        <v>358</v>
      </c>
      <c r="N92" s="60" t="s">
        <v>358</v>
      </c>
      <c r="O92" s="60">
        <v>7</v>
      </c>
      <c r="P92" s="60" t="s">
        <v>358</v>
      </c>
      <c r="Q92" s="60">
        <v>23</v>
      </c>
      <c r="R92" s="60" t="s">
        <v>358</v>
      </c>
      <c r="S92" s="60" t="s">
        <v>358</v>
      </c>
      <c r="T92" s="60" t="s">
        <v>358</v>
      </c>
      <c r="U92" s="60" t="s">
        <v>358</v>
      </c>
      <c r="V92" s="60" t="s">
        <v>358</v>
      </c>
      <c r="W92" s="60" t="s">
        <v>358</v>
      </c>
      <c r="X92" s="96" t="s">
        <v>358</v>
      </c>
    </row>
    <row r="93" spans="2:24" x14ac:dyDescent="0.25">
      <c r="B93" s="94" t="s">
        <v>214</v>
      </c>
      <c r="C93" s="60">
        <v>34</v>
      </c>
      <c r="D93" s="60">
        <v>1</v>
      </c>
      <c r="E93" s="60">
        <v>32</v>
      </c>
      <c r="F93" s="60" t="s">
        <v>358</v>
      </c>
      <c r="G93" s="60" t="s">
        <v>358</v>
      </c>
      <c r="H93" s="60" t="s">
        <v>358</v>
      </c>
      <c r="I93" s="60" t="s">
        <v>358</v>
      </c>
      <c r="J93" s="60" t="s">
        <v>358</v>
      </c>
      <c r="K93" s="60" t="s">
        <v>358</v>
      </c>
      <c r="L93" s="60" t="s">
        <v>358</v>
      </c>
      <c r="M93" s="60" t="s">
        <v>358</v>
      </c>
      <c r="N93" s="60" t="s">
        <v>358</v>
      </c>
      <c r="O93" s="60" t="s">
        <v>358</v>
      </c>
      <c r="P93" s="60" t="s">
        <v>358</v>
      </c>
      <c r="Q93" s="60" t="s">
        <v>358</v>
      </c>
      <c r="R93" s="60" t="s">
        <v>358</v>
      </c>
      <c r="S93" s="60" t="s">
        <v>358</v>
      </c>
      <c r="T93" s="60" t="s">
        <v>358</v>
      </c>
      <c r="U93" s="60">
        <v>30</v>
      </c>
      <c r="V93" s="60" t="s">
        <v>358</v>
      </c>
      <c r="W93" s="60" t="s">
        <v>358</v>
      </c>
      <c r="X93" s="96" t="s">
        <v>358</v>
      </c>
    </row>
    <row r="94" spans="2:24" x14ac:dyDescent="0.25">
      <c r="B94" s="94" t="s">
        <v>252</v>
      </c>
      <c r="C94" s="60">
        <v>35</v>
      </c>
      <c r="D94" s="60">
        <v>1</v>
      </c>
      <c r="E94" s="60">
        <v>30</v>
      </c>
      <c r="F94" s="60" t="s">
        <v>358</v>
      </c>
      <c r="G94" s="60" t="s">
        <v>358</v>
      </c>
      <c r="H94" s="60" t="s">
        <v>358</v>
      </c>
      <c r="I94" s="60">
        <v>28</v>
      </c>
      <c r="J94" s="60" t="s">
        <v>358</v>
      </c>
      <c r="K94" s="60" t="s">
        <v>358</v>
      </c>
      <c r="L94" s="60" t="s">
        <v>358</v>
      </c>
      <c r="M94" s="60" t="s">
        <v>358</v>
      </c>
      <c r="N94" s="60" t="s">
        <v>358</v>
      </c>
      <c r="O94" s="60" t="s">
        <v>358</v>
      </c>
      <c r="P94" s="60" t="s">
        <v>358</v>
      </c>
      <c r="Q94" s="60" t="s">
        <v>358</v>
      </c>
      <c r="R94" s="60" t="s">
        <v>358</v>
      </c>
      <c r="S94" s="60" t="s">
        <v>358</v>
      </c>
      <c r="T94" s="60" t="s">
        <v>358</v>
      </c>
      <c r="U94" s="60" t="s">
        <v>358</v>
      </c>
      <c r="V94" s="60" t="s">
        <v>358</v>
      </c>
      <c r="W94" s="60" t="s">
        <v>358</v>
      </c>
      <c r="X94" s="96" t="s">
        <v>358</v>
      </c>
    </row>
    <row r="95" spans="2:24" x14ac:dyDescent="0.25">
      <c r="B95" s="94" t="s">
        <v>376</v>
      </c>
      <c r="C95" s="60">
        <v>36</v>
      </c>
      <c r="D95" s="60">
        <v>1</v>
      </c>
      <c r="E95" s="60">
        <v>28</v>
      </c>
      <c r="F95" s="60" t="s">
        <v>358</v>
      </c>
      <c r="G95" s="60" t="s">
        <v>358</v>
      </c>
      <c r="H95" s="60" t="s">
        <v>358</v>
      </c>
      <c r="I95" s="60" t="s">
        <v>358</v>
      </c>
      <c r="J95" s="60" t="s">
        <v>358</v>
      </c>
      <c r="K95" s="60" t="s">
        <v>358</v>
      </c>
      <c r="L95" s="60" t="s">
        <v>358</v>
      </c>
      <c r="M95" s="60" t="s">
        <v>358</v>
      </c>
      <c r="N95" s="60" t="s">
        <v>358</v>
      </c>
      <c r="O95" s="60" t="s">
        <v>358</v>
      </c>
      <c r="P95" s="60" t="s">
        <v>358</v>
      </c>
      <c r="Q95" s="60" t="s">
        <v>358</v>
      </c>
      <c r="R95" s="60" t="s">
        <v>358</v>
      </c>
      <c r="S95" s="60" t="s">
        <v>358</v>
      </c>
      <c r="T95" s="60" t="s">
        <v>358</v>
      </c>
      <c r="U95" s="60" t="s">
        <v>358</v>
      </c>
      <c r="V95" s="60" t="s">
        <v>358</v>
      </c>
      <c r="W95" s="60" t="s">
        <v>358</v>
      </c>
      <c r="X95" s="96">
        <v>26</v>
      </c>
    </row>
    <row r="96" spans="2:24" x14ac:dyDescent="0.25">
      <c r="B96" s="94" t="s">
        <v>251</v>
      </c>
      <c r="C96" s="60">
        <v>38</v>
      </c>
      <c r="D96" s="60">
        <v>2</v>
      </c>
      <c r="E96" s="60">
        <v>26</v>
      </c>
      <c r="F96" s="60" t="s">
        <v>358</v>
      </c>
      <c r="G96" s="60" t="s">
        <v>358</v>
      </c>
      <c r="H96" s="60" t="s">
        <v>358</v>
      </c>
      <c r="I96" s="60" t="s">
        <v>358</v>
      </c>
      <c r="J96" s="60" t="s">
        <v>358</v>
      </c>
      <c r="K96" s="60" t="s">
        <v>358</v>
      </c>
      <c r="L96" s="60">
        <v>21</v>
      </c>
      <c r="M96" s="60" t="s">
        <v>358</v>
      </c>
      <c r="N96" s="60" t="s">
        <v>358</v>
      </c>
      <c r="O96" s="60">
        <v>1</v>
      </c>
      <c r="P96" s="60" t="s">
        <v>358</v>
      </c>
      <c r="Q96" s="60" t="s">
        <v>358</v>
      </c>
      <c r="R96" s="60" t="s">
        <v>358</v>
      </c>
      <c r="S96" s="60" t="s">
        <v>358</v>
      </c>
      <c r="T96" s="60" t="s">
        <v>358</v>
      </c>
      <c r="U96" s="60" t="s">
        <v>358</v>
      </c>
      <c r="V96" s="60" t="s">
        <v>358</v>
      </c>
      <c r="W96" s="60" t="s">
        <v>358</v>
      </c>
      <c r="X96" s="96" t="s">
        <v>358</v>
      </c>
    </row>
    <row r="97" spans="2:24" x14ac:dyDescent="0.25">
      <c r="B97" s="94" t="s">
        <v>377</v>
      </c>
      <c r="C97" s="60">
        <v>37</v>
      </c>
      <c r="D97" s="60">
        <v>1</v>
      </c>
      <c r="E97" s="60">
        <v>26</v>
      </c>
      <c r="F97" s="60" t="s">
        <v>358</v>
      </c>
      <c r="G97" s="60" t="s">
        <v>358</v>
      </c>
      <c r="H97" s="60" t="s">
        <v>358</v>
      </c>
      <c r="I97" s="60" t="s">
        <v>358</v>
      </c>
      <c r="J97" s="60" t="s">
        <v>358</v>
      </c>
      <c r="K97" s="60" t="s">
        <v>358</v>
      </c>
      <c r="L97" s="60" t="s">
        <v>358</v>
      </c>
      <c r="M97" s="60" t="s">
        <v>358</v>
      </c>
      <c r="N97" s="60" t="s">
        <v>358</v>
      </c>
      <c r="O97" s="60" t="s">
        <v>358</v>
      </c>
      <c r="P97" s="60" t="s">
        <v>358</v>
      </c>
      <c r="Q97" s="60" t="s">
        <v>358</v>
      </c>
      <c r="R97" s="60" t="s">
        <v>358</v>
      </c>
      <c r="S97" s="60" t="s">
        <v>358</v>
      </c>
      <c r="T97" s="60" t="s">
        <v>358</v>
      </c>
      <c r="U97" s="60" t="s">
        <v>358</v>
      </c>
      <c r="V97" s="60" t="s">
        <v>358</v>
      </c>
      <c r="W97" s="60" t="s">
        <v>358</v>
      </c>
      <c r="X97" s="96">
        <v>24</v>
      </c>
    </row>
    <row r="98" spans="2:24" x14ac:dyDescent="0.25">
      <c r="B98" s="94" t="s">
        <v>122</v>
      </c>
      <c r="C98" s="60">
        <v>40</v>
      </c>
      <c r="D98" s="60">
        <v>2</v>
      </c>
      <c r="E98" s="60">
        <v>25</v>
      </c>
      <c r="F98" s="60" t="s">
        <v>358</v>
      </c>
      <c r="G98" s="60" t="s">
        <v>358</v>
      </c>
      <c r="H98" s="60" t="s">
        <v>358</v>
      </c>
      <c r="I98" s="60" t="s">
        <v>358</v>
      </c>
      <c r="J98" s="60">
        <v>21</v>
      </c>
      <c r="K98" s="60" t="s">
        <v>358</v>
      </c>
      <c r="L98" s="60" t="s">
        <v>358</v>
      </c>
      <c r="M98" s="60" t="s">
        <v>358</v>
      </c>
      <c r="N98" s="60" t="s">
        <v>358</v>
      </c>
      <c r="O98" s="60">
        <v>0</v>
      </c>
      <c r="P98" s="60" t="s">
        <v>358</v>
      </c>
      <c r="Q98" s="60" t="s">
        <v>358</v>
      </c>
      <c r="R98" s="60" t="s">
        <v>358</v>
      </c>
      <c r="S98" s="60" t="s">
        <v>358</v>
      </c>
      <c r="T98" s="60" t="s">
        <v>358</v>
      </c>
      <c r="U98" s="60" t="s">
        <v>358</v>
      </c>
      <c r="V98" s="60" t="s">
        <v>358</v>
      </c>
      <c r="W98" s="60" t="s">
        <v>358</v>
      </c>
      <c r="X98" s="96" t="s">
        <v>358</v>
      </c>
    </row>
    <row r="99" spans="2:24" x14ac:dyDescent="0.25">
      <c r="B99" s="94" t="s">
        <v>378</v>
      </c>
      <c r="C99" s="60">
        <v>39</v>
      </c>
      <c r="D99" s="60">
        <v>1</v>
      </c>
      <c r="E99" s="60">
        <v>25</v>
      </c>
      <c r="F99" s="60" t="s">
        <v>358</v>
      </c>
      <c r="G99" s="60" t="s">
        <v>358</v>
      </c>
      <c r="H99" s="60" t="s">
        <v>358</v>
      </c>
      <c r="I99" s="60" t="s">
        <v>358</v>
      </c>
      <c r="J99" s="60" t="s">
        <v>358</v>
      </c>
      <c r="K99" s="60" t="s">
        <v>358</v>
      </c>
      <c r="L99" s="60" t="s">
        <v>358</v>
      </c>
      <c r="M99" s="60" t="s">
        <v>358</v>
      </c>
      <c r="N99" s="60" t="s">
        <v>358</v>
      </c>
      <c r="O99" s="60" t="s">
        <v>358</v>
      </c>
      <c r="P99" s="60" t="s">
        <v>358</v>
      </c>
      <c r="Q99" s="60" t="s">
        <v>358</v>
      </c>
      <c r="R99" s="60">
        <v>23</v>
      </c>
      <c r="S99" s="60" t="s">
        <v>358</v>
      </c>
      <c r="T99" s="60" t="s">
        <v>358</v>
      </c>
      <c r="U99" s="60" t="s">
        <v>358</v>
      </c>
      <c r="V99" s="60" t="s">
        <v>358</v>
      </c>
      <c r="W99" s="60" t="s">
        <v>358</v>
      </c>
      <c r="X99" s="96" t="s">
        <v>358</v>
      </c>
    </row>
    <row r="100" spans="2:24" x14ac:dyDescent="0.25">
      <c r="B100" s="94" t="s">
        <v>379</v>
      </c>
      <c r="C100" s="60">
        <v>41</v>
      </c>
      <c r="D100" s="60">
        <v>1</v>
      </c>
      <c r="E100" s="60">
        <v>24</v>
      </c>
      <c r="F100" s="60" t="s">
        <v>358</v>
      </c>
      <c r="G100" s="60" t="s">
        <v>358</v>
      </c>
      <c r="H100" s="60" t="s">
        <v>358</v>
      </c>
      <c r="I100" s="60" t="s">
        <v>358</v>
      </c>
      <c r="J100" s="60" t="s">
        <v>358</v>
      </c>
      <c r="K100" s="60" t="s">
        <v>358</v>
      </c>
      <c r="L100" s="60" t="s">
        <v>358</v>
      </c>
      <c r="M100" s="60" t="s">
        <v>358</v>
      </c>
      <c r="N100" s="60" t="s">
        <v>358</v>
      </c>
      <c r="O100" s="60" t="s">
        <v>358</v>
      </c>
      <c r="P100" s="60" t="s">
        <v>358</v>
      </c>
      <c r="Q100" s="60" t="s">
        <v>358</v>
      </c>
      <c r="R100" s="60">
        <v>22</v>
      </c>
      <c r="S100" s="60" t="s">
        <v>358</v>
      </c>
      <c r="T100" s="60" t="s">
        <v>358</v>
      </c>
      <c r="U100" s="60" t="s">
        <v>358</v>
      </c>
      <c r="V100" s="60" t="s">
        <v>358</v>
      </c>
      <c r="W100" s="60" t="s">
        <v>358</v>
      </c>
      <c r="X100" s="96" t="s">
        <v>358</v>
      </c>
    </row>
    <row r="101" spans="2:24" x14ac:dyDescent="0.25">
      <c r="B101" s="94" t="s">
        <v>249</v>
      </c>
      <c r="C101" s="60">
        <v>43</v>
      </c>
      <c r="D101" s="60">
        <v>1</v>
      </c>
      <c r="E101" s="60">
        <v>22</v>
      </c>
      <c r="F101" s="60" t="s">
        <v>358</v>
      </c>
      <c r="G101" s="60" t="s">
        <v>358</v>
      </c>
      <c r="H101" s="60" t="s">
        <v>358</v>
      </c>
      <c r="I101" s="60" t="s">
        <v>358</v>
      </c>
      <c r="J101" s="60" t="s">
        <v>358</v>
      </c>
      <c r="K101" s="60" t="s">
        <v>358</v>
      </c>
      <c r="L101" s="60" t="s">
        <v>358</v>
      </c>
      <c r="M101" s="60" t="s">
        <v>358</v>
      </c>
      <c r="N101" s="60" t="s">
        <v>358</v>
      </c>
      <c r="O101" s="60">
        <v>20</v>
      </c>
      <c r="P101" s="60" t="s">
        <v>358</v>
      </c>
      <c r="Q101" s="60" t="s">
        <v>358</v>
      </c>
      <c r="R101" s="60" t="s">
        <v>358</v>
      </c>
      <c r="S101" s="60" t="s">
        <v>358</v>
      </c>
      <c r="T101" s="60" t="s">
        <v>358</v>
      </c>
      <c r="U101" s="60" t="s">
        <v>358</v>
      </c>
      <c r="V101" s="60" t="s">
        <v>358</v>
      </c>
      <c r="W101" s="60" t="s">
        <v>358</v>
      </c>
      <c r="X101" s="96" t="s">
        <v>358</v>
      </c>
    </row>
    <row r="102" spans="2:24" x14ac:dyDescent="0.25">
      <c r="B102" s="94" t="s">
        <v>148</v>
      </c>
      <c r="C102" s="60">
        <v>42</v>
      </c>
      <c r="D102" s="60">
        <v>1</v>
      </c>
      <c r="E102" s="60">
        <v>22</v>
      </c>
      <c r="F102" s="60" t="s">
        <v>358</v>
      </c>
      <c r="G102" s="60">
        <v>20</v>
      </c>
      <c r="H102" s="60" t="s">
        <v>358</v>
      </c>
      <c r="I102" s="60" t="s">
        <v>358</v>
      </c>
      <c r="J102" s="60" t="s">
        <v>358</v>
      </c>
      <c r="K102" s="60" t="s">
        <v>358</v>
      </c>
      <c r="L102" s="60" t="s">
        <v>358</v>
      </c>
      <c r="M102" s="60" t="s">
        <v>358</v>
      </c>
      <c r="N102" s="60" t="s">
        <v>358</v>
      </c>
      <c r="O102" s="60" t="s">
        <v>358</v>
      </c>
      <c r="P102" s="60" t="s">
        <v>358</v>
      </c>
      <c r="Q102" s="60" t="s">
        <v>358</v>
      </c>
      <c r="R102" s="60" t="s">
        <v>358</v>
      </c>
      <c r="S102" s="60" t="s">
        <v>358</v>
      </c>
      <c r="T102" s="60" t="s">
        <v>358</v>
      </c>
      <c r="U102" s="60" t="s">
        <v>358</v>
      </c>
      <c r="V102" s="60" t="s">
        <v>358</v>
      </c>
      <c r="W102" s="60" t="s">
        <v>358</v>
      </c>
      <c r="X102" s="96" t="s">
        <v>358</v>
      </c>
    </row>
    <row r="103" spans="2:24" x14ac:dyDescent="0.25">
      <c r="B103" s="94" t="s">
        <v>179</v>
      </c>
      <c r="C103" s="60">
        <v>47</v>
      </c>
      <c r="D103" s="60">
        <v>1</v>
      </c>
      <c r="E103" s="60">
        <v>21</v>
      </c>
      <c r="F103" s="60" t="s">
        <v>358</v>
      </c>
      <c r="G103" s="60" t="s">
        <v>358</v>
      </c>
      <c r="H103" s="60" t="s">
        <v>358</v>
      </c>
      <c r="I103" s="60" t="s">
        <v>358</v>
      </c>
      <c r="J103" s="60" t="s">
        <v>358</v>
      </c>
      <c r="K103" s="60" t="s">
        <v>358</v>
      </c>
      <c r="L103" s="60">
        <v>19</v>
      </c>
      <c r="M103" s="60" t="s">
        <v>358</v>
      </c>
      <c r="N103" s="60" t="s">
        <v>358</v>
      </c>
      <c r="O103" s="60" t="s">
        <v>358</v>
      </c>
      <c r="P103" s="60" t="s">
        <v>358</v>
      </c>
      <c r="Q103" s="60" t="s">
        <v>358</v>
      </c>
      <c r="R103" s="60" t="s">
        <v>358</v>
      </c>
      <c r="S103" s="60" t="s">
        <v>358</v>
      </c>
      <c r="T103" s="60" t="s">
        <v>358</v>
      </c>
      <c r="U103" s="60" t="s">
        <v>358</v>
      </c>
      <c r="V103" s="60" t="s">
        <v>358</v>
      </c>
      <c r="W103" s="60" t="s">
        <v>358</v>
      </c>
      <c r="X103" s="96" t="s">
        <v>358</v>
      </c>
    </row>
    <row r="104" spans="2:24" ht="15.75" thickBot="1" x14ac:dyDescent="0.3">
      <c r="B104" s="95" t="s">
        <v>90</v>
      </c>
      <c r="C104" s="60">
        <v>46</v>
      </c>
      <c r="D104" s="60">
        <v>1</v>
      </c>
      <c r="E104" s="60">
        <v>21</v>
      </c>
      <c r="F104" s="60" t="s">
        <v>358</v>
      </c>
      <c r="G104" s="60">
        <v>19</v>
      </c>
      <c r="H104" s="60" t="s">
        <v>358</v>
      </c>
      <c r="I104" s="60" t="s">
        <v>358</v>
      </c>
      <c r="J104" s="60" t="s">
        <v>358</v>
      </c>
      <c r="K104" s="60" t="s">
        <v>358</v>
      </c>
      <c r="L104" s="60" t="s">
        <v>358</v>
      </c>
      <c r="M104" s="60" t="s">
        <v>358</v>
      </c>
      <c r="N104" s="60" t="s">
        <v>358</v>
      </c>
      <c r="O104" s="60" t="s">
        <v>358</v>
      </c>
      <c r="P104" s="60" t="s">
        <v>358</v>
      </c>
      <c r="Q104" s="60" t="s">
        <v>358</v>
      </c>
      <c r="R104" s="60" t="s">
        <v>358</v>
      </c>
      <c r="S104" s="60" t="s">
        <v>358</v>
      </c>
      <c r="T104" s="60" t="s">
        <v>358</v>
      </c>
      <c r="U104" s="60" t="s">
        <v>358</v>
      </c>
      <c r="V104" s="60" t="s">
        <v>358</v>
      </c>
      <c r="W104" s="60" t="s">
        <v>358</v>
      </c>
      <c r="X104" s="96" t="s">
        <v>358</v>
      </c>
    </row>
    <row r="105" spans="2:24" ht="15.75" thickBot="1" x14ac:dyDescent="0.3">
      <c r="B105" s="95" t="s">
        <v>380</v>
      </c>
      <c r="C105" s="60">
        <v>45</v>
      </c>
      <c r="D105" s="60">
        <v>1</v>
      </c>
      <c r="E105" s="60">
        <v>21</v>
      </c>
      <c r="F105" s="60" t="s">
        <v>358</v>
      </c>
      <c r="G105" s="60" t="s">
        <v>358</v>
      </c>
      <c r="H105" s="60" t="s">
        <v>358</v>
      </c>
      <c r="I105" s="60" t="s">
        <v>358</v>
      </c>
      <c r="J105" s="60">
        <v>19</v>
      </c>
      <c r="K105" s="60" t="s">
        <v>358</v>
      </c>
      <c r="L105" s="60" t="s">
        <v>358</v>
      </c>
      <c r="M105" s="60" t="s">
        <v>358</v>
      </c>
      <c r="N105" s="60" t="s">
        <v>358</v>
      </c>
      <c r="O105" s="60" t="s">
        <v>358</v>
      </c>
      <c r="P105" s="60" t="s">
        <v>358</v>
      </c>
      <c r="Q105" s="60" t="s">
        <v>358</v>
      </c>
      <c r="R105" s="60" t="s">
        <v>358</v>
      </c>
      <c r="S105" s="60" t="s">
        <v>358</v>
      </c>
      <c r="T105" s="60" t="s">
        <v>358</v>
      </c>
      <c r="U105" s="60" t="s">
        <v>358</v>
      </c>
      <c r="V105" s="60" t="s">
        <v>358</v>
      </c>
      <c r="W105" s="60" t="s">
        <v>358</v>
      </c>
      <c r="X105" s="96" t="s">
        <v>358</v>
      </c>
    </row>
    <row r="106" spans="2:24" ht="15.75" thickBot="1" x14ac:dyDescent="0.3">
      <c r="B106" s="95" t="s">
        <v>381</v>
      </c>
      <c r="C106" s="60">
        <v>44</v>
      </c>
      <c r="D106" s="60">
        <v>1</v>
      </c>
      <c r="E106" s="60">
        <v>21</v>
      </c>
      <c r="F106" s="60" t="s">
        <v>358</v>
      </c>
      <c r="G106" s="60" t="s">
        <v>358</v>
      </c>
      <c r="H106" s="60" t="s">
        <v>358</v>
      </c>
      <c r="I106" s="60" t="s">
        <v>358</v>
      </c>
      <c r="J106" s="60" t="s">
        <v>358</v>
      </c>
      <c r="K106" s="60" t="s">
        <v>358</v>
      </c>
      <c r="L106" s="60" t="s">
        <v>358</v>
      </c>
      <c r="M106" s="60" t="s">
        <v>358</v>
      </c>
      <c r="N106" s="60" t="s">
        <v>358</v>
      </c>
      <c r="O106" s="60" t="s">
        <v>358</v>
      </c>
      <c r="P106" s="60" t="s">
        <v>358</v>
      </c>
      <c r="Q106" s="60" t="s">
        <v>358</v>
      </c>
      <c r="R106" s="60" t="s">
        <v>358</v>
      </c>
      <c r="S106" s="60" t="s">
        <v>358</v>
      </c>
      <c r="T106" s="60" t="s">
        <v>358</v>
      </c>
      <c r="U106" s="60" t="s">
        <v>358</v>
      </c>
      <c r="V106" s="60" t="s">
        <v>358</v>
      </c>
      <c r="W106" s="60" t="s">
        <v>358</v>
      </c>
      <c r="X106" s="96">
        <v>19</v>
      </c>
    </row>
    <row r="107" spans="2:24" ht="15.75" thickBot="1" x14ac:dyDescent="0.3">
      <c r="B107" s="95" t="s">
        <v>219</v>
      </c>
      <c r="C107" s="60">
        <v>48</v>
      </c>
      <c r="D107" s="60">
        <v>1</v>
      </c>
      <c r="E107" s="60">
        <v>18</v>
      </c>
      <c r="F107" s="60" t="s">
        <v>358</v>
      </c>
      <c r="G107" s="60" t="s">
        <v>358</v>
      </c>
      <c r="H107" s="60" t="s">
        <v>358</v>
      </c>
      <c r="I107" s="60" t="s">
        <v>358</v>
      </c>
      <c r="J107" s="60" t="s">
        <v>358</v>
      </c>
      <c r="K107" s="60" t="s">
        <v>358</v>
      </c>
      <c r="L107" s="60" t="s">
        <v>358</v>
      </c>
      <c r="M107" s="60" t="s">
        <v>358</v>
      </c>
      <c r="N107" s="60">
        <v>16</v>
      </c>
      <c r="O107" s="60" t="s">
        <v>358</v>
      </c>
      <c r="P107" s="60" t="s">
        <v>358</v>
      </c>
      <c r="Q107" s="60" t="s">
        <v>358</v>
      </c>
      <c r="R107" s="60" t="s">
        <v>358</v>
      </c>
      <c r="S107" s="60" t="s">
        <v>358</v>
      </c>
      <c r="T107" s="60" t="s">
        <v>358</v>
      </c>
      <c r="U107" s="60" t="s">
        <v>358</v>
      </c>
      <c r="V107" s="60" t="s">
        <v>358</v>
      </c>
      <c r="W107" s="60" t="s">
        <v>358</v>
      </c>
      <c r="X107" s="96" t="s">
        <v>358</v>
      </c>
    </row>
    <row r="108" spans="2:24" x14ac:dyDescent="0.25">
      <c r="B108" s="114" t="s">
        <v>211</v>
      </c>
      <c r="C108" s="115">
        <v>49</v>
      </c>
      <c r="D108" s="115">
        <v>1</v>
      </c>
      <c r="E108" s="115">
        <v>13</v>
      </c>
      <c r="F108" s="115" t="s">
        <v>358</v>
      </c>
      <c r="G108" s="115" t="s">
        <v>358</v>
      </c>
      <c r="H108" s="115" t="s">
        <v>358</v>
      </c>
      <c r="I108" s="115" t="s">
        <v>358</v>
      </c>
      <c r="J108" s="115" t="s">
        <v>358</v>
      </c>
      <c r="K108" s="115" t="s">
        <v>358</v>
      </c>
      <c r="L108" s="115" t="s">
        <v>358</v>
      </c>
      <c r="M108" s="115" t="s">
        <v>358</v>
      </c>
      <c r="N108" s="115" t="s">
        <v>358</v>
      </c>
      <c r="O108" s="115">
        <v>11</v>
      </c>
      <c r="P108" s="115" t="s">
        <v>358</v>
      </c>
      <c r="Q108" s="115" t="s">
        <v>358</v>
      </c>
      <c r="R108" s="115" t="s">
        <v>358</v>
      </c>
      <c r="S108" s="115" t="s">
        <v>358</v>
      </c>
      <c r="T108" s="115" t="s">
        <v>358</v>
      </c>
      <c r="U108" s="115" t="s">
        <v>358</v>
      </c>
      <c r="V108" s="115" t="s">
        <v>358</v>
      </c>
      <c r="W108" s="115" t="s">
        <v>358</v>
      </c>
      <c r="X108" s="116" t="s">
        <v>358</v>
      </c>
    </row>
    <row r="109" spans="2:24" x14ac:dyDescent="0.25">
      <c r="B109" s="114" t="s">
        <v>337</v>
      </c>
      <c r="C109" s="115">
        <v>50</v>
      </c>
      <c r="D109" s="115">
        <v>1</v>
      </c>
      <c r="E109" s="115">
        <v>12</v>
      </c>
      <c r="F109" s="115" t="s">
        <v>358</v>
      </c>
      <c r="G109" s="115" t="s">
        <v>358</v>
      </c>
      <c r="H109" s="115" t="s">
        <v>358</v>
      </c>
      <c r="I109" s="115" t="s">
        <v>358</v>
      </c>
      <c r="J109" s="115" t="s">
        <v>358</v>
      </c>
      <c r="K109" s="115" t="s">
        <v>358</v>
      </c>
      <c r="L109" s="115" t="s">
        <v>358</v>
      </c>
      <c r="M109" s="115" t="s">
        <v>358</v>
      </c>
      <c r="N109" s="115" t="s">
        <v>358</v>
      </c>
      <c r="O109" s="115">
        <v>10</v>
      </c>
      <c r="P109" s="115" t="s">
        <v>358</v>
      </c>
      <c r="Q109" s="115" t="s">
        <v>358</v>
      </c>
      <c r="R109" s="115" t="s">
        <v>358</v>
      </c>
      <c r="S109" s="115" t="s">
        <v>358</v>
      </c>
      <c r="T109" s="115" t="s">
        <v>358</v>
      </c>
      <c r="U109" s="115" t="s">
        <v>358</v>
      </c>
      <c r="V109" s="115" t="s">
        <v>358</v>
      </c>
      <c r="W109" s="115" t="s">
        <v>358</v>
      </c>
      <c r="X109" s="116" t="s">
        <v>358</v>
      </c>
    </row>
    <row r="110" spans="2:24" x14ac:dyDescent="0.25">
      <c r="B110" s="114" t="s">
        <v>76</v>
      </c>
      <c r="C110" s="115">
        <v>51</v>
      </c>
      <c r="D110" s="115">
        <v>1</v>
      </c>
      <c r="E110" s="115">
        <v>7</v>
      </c>
      <c r="F110" s="115" t="s">
        <v>358</v>
      </c>
      <c r="G110" s="115" t="s">
        <v>358</v>
      </c>
      <c r="H110" s="115" t="s">
        <v>358</v>
      </c>
      <c r="I110" s="115" t="s">
        <v>358</v>
      </c>
      <c r="J110" s="115" t="s">
        <v>358</v>
      </c>
      <c r="K110" s="115" t="s">
        <v>358</v>
      </c>
      <c r="L110" s="115" t="s">
        <v>358</v>
      </c>
      <c r="M110" s="115" t="s">
        <v>358</v>
      </c>
      <c r="N110" s="115" t="s">
        <v>358</v>
      </c>
      <c r="O110" s="115">
        <v>5</v>
      </c>
      <c r="P110" s="115" t="s">
        <v>358</v>
      </c>
      <c r="Q110" s="115" t="s">
        <v>358</v>
      </c>
      <c r="R110" s="115" t="s">
        <v>358</v>
      </c>
      <c r="S110" s="115" t="s">
        <v>358</v>
      </c>
      <c r="T110" s="115" t="s">
        <v>358</v>
      </c>
      <c r="U110" s="115" t="s">
        <v>358</v>
      </c>
      <c r="V110" s="115" t="s">
        <v>358</v>
      </c>
      <c r="W110" s="115" t="s">
        <v>358</v>
      </c>
      <c r="X110" s="116" t="s">
        <v>358</v>
      </c>
    </row>
    <row r="111" spans="2:24" x14ac:dyDescent="0.25">
      <c r="B111" s="114" t="s">
        <v>382</v>
      </c>
      <c r="C111" s="115">
        <v>52</v>
      </c>
      <c r="D111" s="115">
        <v>1</v>
      </c>
      <c r="E111" s="115">
        <v>4</v>
      </c>
      <c r="F111" s="115" t="s">
        <v>358</v>
      </c>
      <c r="G111" s="115" t="s">
        <v>358</v>
      </c>
      <c r="H111" s="115" t="s">
        <v>358</v>
      </c>
      <c r="I111" s="115" t="s">
        <v>358</v>
      </c>
      <c r="J111" s="115" t="s">
        <v>358</v>
      </c>
      <c r="K111" s="115" t="s">
        <v>358</v>
      </c>
      <c r="L111" s="115" t="s">
        <v>358</v>
      </c>
      <c r="M111" s="115" t="s">
        <v>358</v>
      </c>
      <c r="N111" s="115" t="s">
        <v>358</v>
      </c>
      <c r="O111" s="115">
        <v>2</v>
      </c>
      <c r="P111" s="115" t="s">
        <v>358</v>
      </c>
      <c r="Q111" s="115" t="s">
        <v>358</v>
      </c>
      <c r="R111" s="115" t="s">
        <v>358</v>
      </c>
      <c r="S111" s="115" t="s">
        <v>358</v>
      </c>
      <c r="T111" s="115" t="s">
        <v>358</v>
      </c>
      <c r="U111" s="115" t="s">
        <v>358</v>
      </c>
      <c r="V111" s="115" t="s">
        <v>358</v>
      </c>
      <c r="W111" s="115" t="s">
        <v>358</v>
      </c>
      <c r="X111" s="116" t="s">
        <v>358</v>
      </c>
    </row>
  </sheetData>
  <hyperlinks>
    <hyperlink ref="F2" location="'Derby 5K'!A1" display="Derby 5k" xr:uid="{9C94E8E1-0F8F-4BAA-8C1A-A5B02955BC97}"/>
    <hyperlink ref="G2" location="'Bosworth XC'!A1" display="Bosworth XC" xr:uid="{217FE897-EB85-4C9C-BAB7-84AF6190020D}"/>
    <hyperlink ref="H2" location="'Kibworth 6'!A1" display="Kibworth 6" xr:uid="{23467B25-FF0B-4603-B3BD-D35537977E17}"/>
    <hyperlink ref="I2" location="'Ivanhoe 20'!A1" display="Ivanhoe 20" xr:uid="{F20D497D-BF98-464A-8C08-1704CFB955FC}"/>
    <hyperlink ref="J2" location="'Run In Forest'!A1" display="Run In Forest" xr:uid="{FD09AFBE-36F0-400F-9B85-3AA9F7C3C2E7}"/>
    <hyperlink ref="K2" location="'Uttoxeter HM'!A1" display="Uttoxeter HM" xr:uid="{CB7F59B5-719D-4F02-AAEA-3BE620052BC1}"/>
    <hyperlink ref="L2" location="'Bosworth HM'!A1" display="Bosworth HM" xr:uid="{C04C6537-A03A-4853-A242-5772FCCCA9DB}"/>
    <hyperlink ref="M2" location="'West End 8'!A1" display="West End 8" xr:uid="{29845C9D-D52E-4944-922D-DE73914EED0D}"/>
    <hyperlink ref="N2" location="'Swithland 6'!A1" display="Swithland 6" xr:uid="{080D8413-0B73-4780-83E1-C3E942ED823F}"/>
    <hyperlink ref="O2" location="'Washlands Relays'!A1" display="Washlands Relays" xr:uid="{AD754B68-B704-4401-B763-D06787F3F7E6}"/>
    <hyperlink ref="P2" location="'Desford 5'!A1" display="Desford 5" xr:uid="{787640E8-C130-4439-B712-E974ED6E772C}"/>
    <hyperlink ref="Q2" location="'Worthington 6'!A1" display="Worthington 6" xr:uid="{60B694D6-7EF2-4E83-BD10-D5FB87685388}"/>
    <hyperlink ref="R2" location="'Joy Cann 5'!A1" display="Joy Cann 5" xr:uid="{517A853B-4AB3-4224-98A9-686096F32AB6}"/>
    <hyperlink ref="S2" location="'Burton 10k'!A1" display="Burton 10k" xr:uid="{66299028-C901-4E8A-8B6B-04622F70D105}"/>
    <hyperlink ref="T2" location="'Rotherby 8'!A1" display="Rotherby 8" xr:uid="{93D945FC-3CFE-4DB6-BC93-1FDF98790C46}"/>
    <hyperlink ref="U2" location="'Lichfield 10k'!A1" display="Lichfield 10k" xr:uid="{BC6D9A19-50FB-49BD-ACDF-0E77F1AC2E2D}"/>
    <hyperlink ref="V2" location="'Adrian Smith'!A1" display="Adrian Smith" xr:uid="{B1734989-3262-4601-80E7-FEAD7E95FF0E}"/>
    <hyperlink ref="W2" location="'Tamworth 5'!A1" display="Tamworth 5" xr:uid="{E5688C01-671A-4E64-9926-7E7E603F8FD9}"/>
    <hyperlink ref="X2" location="'1st XC of Season'!A1" display="XC" xr:uid="{80BAB6E4-5038-48EE-9585-FD965181AA82}"/>
    <hyperlink ref="F59" location="'Derby 5K'!A1" display="Derby 5k" xr:uid="{07492027-B517-4436-A284-D53E32BE1CED}"/>
    <hyperlink ref="G59" location="'Bosworth XC'!A1" display="Bosworth XC" xr:uid="{BA2A66FF-BA9E-4F17-B347-1D8E488D9189}"/>
    <hyperlink ref="H59" location="'Kibworth 6'!A1" display="Kibworth 6" xr:uid="{D1FAC123-54D7-4DD7-8939-8DD4C5F8470E}"/>
    <hyperlink ref="I59" location="'Ivanhoe 20'!A1" display="Ivanhoe 20" xr:uid="{F51FABFB-F509-414A-B126-83AA84E1153E}"/>
    <hyperlink ref="J59" location="'Run In Forest'!A1" display="Run In Forest" xr:uid="{97966701-3756-44B8-8B63-A05E534D7A4B}"/>
    <hyperlink ref="K59" location="'Uttoxeter HM'!A1" display="Uttoxeter HM" xr:uid="{569C3578-A04B-4192-B594-6AF4B38C75C2}"/>
    <hyperlink ref="L59" location="'Bosworth HM'!A1" display="Bosworth HM" xr:uid="{23147C9A-A3BA-42DE-84E3-5DF3A7BE1C2D}"/>
    <hyperlink ref="M59" location="'West End 8'!A1" display="West End 8" xr:uid="{6DCC9B0F-9081-467F-AAB4-480859471DDF}"/>
    <hyperlink ref="N59" location="'Swithland 6'!A1" display="Swithland 6" xr:uid="{7E12CCB6-4D41-48DD-AF66-996B56E92963}"/>
    <hyperlink ref="O59" location="'Washlands Relays'!A1" display="Washlands Relays" xr:uid="{90937B33-B110-4EE4-8F5C-95E209EDDFBC}"/>
    <hyperlink ref="P59" location="'Desford 5'!A1" display="Desford 5" xr:uid="{4424010B-ABC7-4914-9943-F28DC95EADCB}"/>
    <hyperlink ref="Q59" location="'Worthington 6'!A1" display="Worthington 6" xr:uid="{469192CA-77D4-4358-AA6C-E6216DD0D16F}"/>
    <hyperlink ref="R59" location="'Joy Cann 5'!A1" display="Joy Cann 5" xr:uid="{B0DAB072-C1EC-4992-AA51-304BC0434CFB}"/>
    <hyperlink ref="S59" location="'Burton 10k'!A1" display="Burton 10k" xr:uid="{8AE0A16B-AFE8-43BF-A673-B53261971230}"/>
    <hyperlink ref="T59" location="'Rotherby 8'!A1" display="Rotherby 8" xr:uid="{584068B2-A7C0-429C-B488-BF0183D6712F}"/>
    <hyperlink ref="U59" location="'Lichfield 10k'!A1" display="Lichfield 10k" xr:uid="{B27727FB-BFD3-4814-957D-7006AA7E5F32}"/>
    <hyperlink ref="V59" location="'Adrian Smith'!A1" display="Adrian Smith" xr:uid="{971C7D8B-0FBD-48AE-A913-705982074AF4}"/>
    <hyperlink ref="W59" location="'Tamworth 5'!A1" display="Tamworth 5" xr:uid="{9B8886AE-7CFE-45D4-8D2F-98D2CA106FBE}"/>
    <hyperlink ref="X59" location="'1st XC of Season'!A1" display="XC" xr:uid="{534C061D-6696-4366-ADBA-0E5A106742F2}"/>
  </hyperlink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9125-ED1E-4D18-B876-FF11B5F87E1D}">
  <sheetPr>
    <tabColor rgb="FFC00000"/>
  </sheetPr>
  <dimension ref="A1:AB124"/>
  <sheetViews>
    <sheetView workbookViewId="0">
      <selection activeCell="A5" sqref="A5"/>
    </sheetView>
  </sheetViews>
  <sheetFormatPr defaultColWidth="9.140625" defaultRowHeight="15" x14ac:dyDescent="0.25"/>
  <cols>
    <col min="1" max="1" width="9.140625" style="71"/>
    <col min="2" max="2" width="29" style="71" customWidth="1"/>
    <col min="3" max="3" width="9.7109375" style="71" customWidth="1"/>
    <col min="4" max="5" width="9.5703125" style="71" customWidth="1"/>
    <col min="6" max="6" width="9.140625" style="72"/>
    <col min="7" max="7" width="9.85546875" style="71" bestFit="1" customWidth="1"/>
    <col min="8" max="18" width="9.140625" style="71"/>
    <col min="19" max="24" width="9.140625" style="72"/>
    <col min="25" max="16384" width="9.140625" style="71"/>
  </cols>
  <sheetData>
    <row r="1" spans="1:28" x14ac:dyDescent="0.25">
      <c r="F1" s="73"/>
    </row>
    <row r="2" spans="1:28" ht="85.5" customHeight="1" x14ac:dyDescent="0.25">
      <c r="B2" s="97" t="s">
        <v>4</v>
      </c>
      <c r="C2" s="98" t="s">
        <v>260</v>
      </c>
      <c r="D2" s="98" t="s">
        <v>261</v>
      </c>
      <c r="E2" s="98" t="s">
        <v>262</v>
      </c>
      <c r="F2" s="113" t="s">
        <v>359</v>
      </c>
      <c r="G2" s="113" t="s">
        <v>273</v>
      </c>
      <c r="H2" s="113" t="s">
        <v>274</v>
      </c>
      <c r="I2" s="113" t="s">
        <v>185</v>
      </c>
      <c r="J2" s="113" t="s">
        <v>276</v>
      </c>
      <c r="K2" s="113" t="s">
        <v>360</v>
      </c>
      <c r="L2" s="113" t="s">
        <v>184</v>
      </c>
      <c r="M2" s="113" t="s">
        <v>348</v>
      </c>
      <c r="N2" s="113" t="s">
        <v>361</v>
      </c>
      <c r="O2" s="113" t="s">
        <v>190</v>
      </c>
      <c r="P2" s="113" t="s">
        <v>191</v>
      </c>
      <c r="Q2" s="113" t="s">
        <v>281</v>
      </c>
      <c r="R2" s="113" t="s">
        <v>285</v>
      </c>
      <c r="S2" s="113" t="s">
        <v>349</v>
      </c>
      <c r="T2" s="113" t="s">
        <v>286</v>
      </c>
      <c r="U2" s="113" t="s">
        <v>194</v>
      </c>
      <c r="V2" s="113" t="s">
        <v>351</v>
      </c>
      <c r="W2" s="113" t="s">
        <v>362</v>
      </c>
      <c r="X2" s="113" t="s">
        <v>355</v>
      </c>
      <c r="Y2" s="123" t="s">
        <v>195</v>
      </c>
      <c r="Z2" s="123" t="s">
        <v>403</v>
      </c>
      <c r="AA2" s="123" t="s">
        <v>404</v>
      </c>
      <c r="AB2" s="123" t="s">
        <v>352</v>
      </c>
    </row>
    <row r="3" spans="1:28" x14ac:dyDescent="0.25">
      <c r="A3" s="101" t="str">
        <f>IFERROR(#REF!,"")</f>
        <v/>
      </c>
      <c r="B3" s="94" t="s">
        <v>136</v>
      </c>
      <c r="C3" s="60">
        <v>1</v>
      </c>
      <c r="D3" s="60">
        <v>10</v>
      </c>
      <c r="E3" s="60">
        <v>323</v>
      </c>
      <c r="F3" s="60">
        <v>26</v>
      </c>
      <c r="G3" s="60" t="s">
        <v>358</v>
      </c>
      <c r="H3" s="60" t="s">
        <v>358</v>
      </c>
      <c r="I3" s="60" t="s">
        <v>358</v>
      </c>
      <c r="J3" s="60" t="s">
        <v>358</v>
      </c>
      <c r="K3" s="60" t="s">
        <v>358</v>
      </c>
      <c r="L3" s="60" t="s">
        <v>358</v>
      </c>
      <c r="M3" s="60" t="s">
        <v>358</v>
      </c>
      <c r="N3" s="60">
        <v>30</v>
      </c>
      <c r="O3" s="60">
        <v>30</v>
      </c>
      <c r="P3" s="60">
        <v>30</v>
      </c>
      <c r="Q3" s="60">
        <v>29</v>
      </c>
      <c r="R3" s="60">
        <v>28</v>
      </c>
      <c r="S3" s="60" t="s">
        <v>358</v>
      </c>
      <c r="T3" s="60">
        <v>30</v>
      </c>
      <c r="U3" s="60">
        <v>30</v>
      </c>
      <c r="V3" s="60" t="s">
        <v>358</v>
      </c>
      <c r="W3" s="60" t="s">
        <v>358</v>
      </c>
      <c r="X3" s="60" t="s">
        <v>358</v>
      </c>
      <c r="Y3" s="122" t="s">
        <v>358</v>
      </c>
      <c r="Z3" s="122">
        <v>30</v>
      </c>
      <c r="AA3" s="122" t="s">
        <v>358</v>
      </c>
      <c r="AB3" s="122">
        <v>30</v>
      </c>
    </row>
    <row r="4" spans="1:28" x14ac:dyDescent="0.25">
      <c r="A4" s="101" t="str">
        <f>IFERROR(#REF!,"")</f>
        <v/>
      </c>
      <c r="B4" s="94" t="s">
        <v>24</v>
      </c>
      <c r="C4" s="60">
        <v>2</v>
      </c>
      <c r="D4" s="60">
        <v>10</v>
      </c>
      <c r="E4" s="60">
        <v>319</v>
      </c>
      <c r="F4" s="60" t="s">
        <v>358</v>
      </c>
      <c r="G4" s="60">
        <v>30</v>
      </c>
      <c r="H4" s="60">
        <v>30</v>
      </c>
      <c r="I4" s="60" t="s">
        <v>358</v>
      </c>
      <c r="J4" s="60">
        <v>30</v>
      </c>
      <c r="K4" s="60">
        <v>29</v>
      </c>
      <c r="L4" s="60" t="s">
        <v>358</v>
      </c>
      <c r="M4" s="60" t="s">
        <v>358</v>
      </c>
      <c r="N4" s="60" t="s">
        <v>358</v>
      </c>
      <c r="O4" s="60">
        <v>29</v>
      </c>
      <c r="P4" s="60" t="s">
        <v>358</v>
      </c>
      <c r="Q4" s="60">
        <v>24</v>
      </c>
      <c r="R4" s="60" t="s">
        <v>358</v>
      </c>
      <c r="S4" s="60" t="s">
        <v>358</v>
      </c>
      <c r="T4" s="60" t="s">
        <v>358</v>
      </c>
      <c r="U4" s="60">
        <v>29</v>
      </c>
      <c r="V4" s="60" t="s">
        <v>358</v>
      </c>
      <c r="W4" s="60">
        <v>30</v>
      </c>
      <c r="X4" s="96" t="s">
        <v>358</v>
      </c>
      <c r="Y4" s="122">
        <v>29</v>
      </c>
      <c r="Z4" s="122">
        <v>29</v>
      </c>
      <c r="AA4" s="122" t="s">
        <v>358</v>
      </c>
      <c r="AB4" s="122" t="s">
        <v>358</v>
      </c>
    </row>
    <row r="5" spans="1:28" x14ac:dyDescent="0.25">
      <c r="A5" s="101" t="str">
        <f>IFERROR(#REF!,"")</f>
        <v/>
      </c>
      <c r="B5" s="94" t="s">
        <v>200</v>
      </c>
      <c r="C5" s="60">
        <v>3</v>
      </c>
      <c r="D5" s="60">
        <v>10</v>
      </c>
      <c r="E5" s="60">
        <v>309</v>
      </c>
      <c r="F5" s="60">
        <v>30</v>
      </c>
      <c r="G5" s="60" t="s">
        <v>358</v>
      </c>
      <c r="H5" s="60" t="s">
        <v>358</v>
      </c>
      <c r="I5" s="60" t="s">
        <v>358</v>
      </c>
      <c r="J5" s="60" t="s">
        <v>358</v>
      </c>
      <c r="K5" s="60" t="s">
        <v>358</v>
      </c>
      <c r="L5" s="60" t="s">
        <v>358</v>
      </c>
      <c r="M5" s="60" t="s">
        <v>358</v>
      </c>
      <c r="N5" s="60" t="s">
        <v>358</v>
      </c>
      <c r="O5" s="60" t="s">
        <v>358</v>
      </c>
      <c r="P5" s="60" t="s">
        <v>358</v>
      </c>
      <c r="Q5" s="60">
        <v>27</v>
      </c>
      <c r="R5" s="60">
        <v>22</v>
      </c>
      <c r="S5" s="60">
        <v>29</v>
      </c>
      <c r="T5" s="60">
        <v>29</v>
      </c>
      <c r="U5" s="60">
        <v>24</v>
      </c>
      <c r="V5" s="60">
        <v>30</v>
      </c>
      <c r="W5" s="60">
        <v>28</v>
      </c>
      <c r="X5" s="96">
        <v>30</v>
      </c>
      <c r="Y5" s="122">
        <v>30</v>
      </c>
      <c r="Z5" s="122" t="s">
        <v>358</v>
      </c>
      <c r="AA5" s="122" t="s">
        <v>358</v>
      </c>
      <c r="AB5" s="122" t="s">
        <v>358</v>
      </c>
    </row>
    <row r="6" spans="1:28" x14ac:dyDescent="0.25">
      <c r="A6" s="101" t="str">
        <f>IFERROR(#REF!,"")</f>
        <v/>
      </c>
      <c r="B6" s="94" t="s">
        <v>141</v>
      </c>
      <c r="C6" s="60">
        <v>4</v>
      </c>
      <c r="D6" s="60">
        <v>12</v>
      </c>
      <c r="E6" s="60">
        <v>303</v>
      </c>
      <c r="F6" s="60">
        <v>28</v>
      </c>
      <c r="G6" s="60" t="s">
        <v>358</v>
      </c>
      <c r="H6" s="60" t="s">
        <v>358</v>
      </c>
      <c r="I6" s="60" t="s">
        <v>358</v>
      </c>
      <c r="J6" s="60">
        <v>25</v>
      </c>
      <c r="K6" s="60" t="s">
        <v>358</v>
      </c>
      <c r="L6" s="60" t="s">
        <v>358</v>
      </c>
      <c r="M6" s="60">
        <v>29</v>
      </c>
      <c r="N6" s="60">
        <v>27</v>
      </c>
      <c r="O6" s="60">
        <v>27</v>
      </c>
      <c r="P6" s="60">
        <v>29</v>
      </c>
      <c r="Q6" s="60">
        <v>19</v>
      </c>
      <c r="R6" s="60">
        <v>25</v>
      </c>
      <c r="S6" s="60">
        <v>23</v>
      </c>
      <c r="T6" s="60" t="s">
        <v>358</v>
      </c>
      <c r="U6" s="60" t="s">
        <v>358</v>
      </c>
      <c r="V6" s="60" t="s">
        <v>358</v>
      </c>
      <c r="W6" s="60">
        <v>26</v>
      </c>
      <c r="X6" s="96" t="s">
        <v>358</v>
      </c>
      <c r="Y6" s="122" t="s">
        <v>358</v>
      </c>
      <c r="Z6" s="122">
        <v>23</v>
      </c>
      <c r="AA6" s="122" t="s">
        <v>358</v>
      </c>
      <c r="AB6" s="122">
        <v>28</v>
      </c>
    </row>
    <row r="7" spans="1:28" x14ac:dyDescent="0.25">
      <c r="A7" s="101" t="str">
        <f>IFERROR(#REF!,"")</f>
        <v/>
      </c>
      <c r="B7" s="94" t="s">
        <v>201</v>
      </c>
      <c r="C7" s="60">
        <v>5</v>
      </c>
      <c r="D7" s="60">
        <v>14</v>
      </c>
      <c r="E7" s="60">
        <v>293</v>
      </c>
      <c r="F7" s="60" t="s">
        <v>358</v>
      </c>
      <c r="G7" s="60">
        <v>23</v>
      </c>
      <c r="H7" s="60">
        <v>25</v>
      </c>
      <c r="I7" s="60">
        <v>28</v>
      </c>
      <c r="J7" s="60" t="s">
        <v>358</v>
      </c>
      <c r="K7" s="60" t="s">
        <v>358</v>
      </c>
      <c r="L7" s="60">
        <v>30</v>
      </c>
      <c r="M7" s="60" t="s">
        <v>358</v>
      </c>
      <c r="N7" s="60" t="s">
        <v>358</v>
      </c>
      <c r="O7" s="60">
        <v>20</v>
      </c>
      <c r="P7" s="60">
        <v>26</v>
      </c>
      <c r="Q7" s="60">
        <v>3</v>
      </c>
      <c r="R7" s="60">
        <v>21</v>
      </c>
      <c r="S7" s="60" t="s">
        <v>358</v>
      </c>
      <c r="T7" s="60">
        <v>24</v>
      </c>
      <c r="U7" s="60">
        <v>20</v>
      </c>
      <c r="V7" s="60">
        <v>26</v>
      </c>
      <c r="W7" s="60" t="s">
        <v>358</v>
      </c>
      <c r="X7" s="96" t="s">
        <v>358</v>
      </c>
      <c r="Y7" s="122">
        <v>16</v>
      </c>
      <c r="Z7" s="122">
        <v>17</v>
      </c>
      <c r="AA7" s="122">
        <v>28</v>
      </c>
      <c r="AB7" s="122" t="s">
        <v>358</v>
      </c>
    </row>
    <row r="8" spans="1:28" x14ac:dyDescent="0.25">
      <c r="A8" s="101" t="str">
        <f>IFERROR(#REF!,"")</f>
        <v/>
      </c>
      <c r="B8" s="94" t="s">
        <v>384</v>
      </c>
      <c r="C8" s="60">
        <v>6</v>
      </c>
      <c r="D8" s="60">
        <v>14</v>
      </c>
      <c r="E8" s="60">
        <v>283</v>
      </c>
      <c r="F8" s="60" t="s">
        <v>358</v>
      </c>
      <c r="G8" s="60" t="s">
        <v>358</v>
      </c>
      <c r="H8" s="60">
        <v>24</v>
      </c>
      <c r="I8" s="60" t="s">
        <v>358</v>
      </c>
      <c r="J8" s="60" t="s">
        <v>358</v>
      </c>
      <c r="K8" s="60">
        <v>23</v>
      </c>
      <c r="L8" s="60" t="s">
        <v>358</v>
      </c>
      <c r="M8" s="60" t="s">
        <v>358</v>
      </c>
      <c r="N8" s="60">
        <v>19</v>
      </c>
      <c r="O8" s="60">
        <v>19</v>
      </c>
      <c r="P8" s="60" t="s">
        <v>358</v>
      </c>
      <c r="Q8" s="60">
        <v>10</v>
      </c>
      <c r="R8" s="60" t="s">
        <v>358</v>
      </c>
      <c r="S8" s="60">
        <v>19</v>
      </c>
      <c r="T8" s="60" t="s">
        <v>358</v>
      </c>
      <c r="U8" s="60">
        <v>23</v>
      </c>
      <c r="V8" s="60">
        <v>28</v>
      </c>
      <c r="W8" s="60">
        <v>25</v>
      </c>
      <c r="X8" s="96">
        <v>23</v>
      </c>
      <c r="Y8" s="122">
        <v>19</v>
      </c>
      <c r="Z8" s="122">
        <v>21</v>
      </c>
      <c r="AA8" s="122">
        <v>29</v>
      </c>
      <c r="AB8" s="122">
        <v>26</v>
      </c>
    </row>
    <row r="9" spans="1:28" x14ac:dyDescent="0.25">
      <c r="A9" s="101" t="str">
        <f>IFERROR(#REF!,"")</f>
        <v/>
      </c>
      <c r="B9" s="94" t="s">
        <v>364</v>
      </c>
      <c r="C9" s="60">
        <v>7</v>
      </c>
      <c r="D9" s="60">
        <v>10</v>
      </c>
      <c r="E9" s="60">
        <v>272</v>
      </c>
      <c r="F9" s="60">
        <v>27</v>
      </c>
      <c r="G9" s="60" t="s">
        <v>358</v>
      </c>
      <c r="H9" s="60" t="s">
        <v>358</v>
      </c>
      <c r="I9" s="60" t="s">
        <v>358</v>
      </c>
      <c r="J9" s="60" t="s">
        <v>358</v>
      </c>
      <c r="K9" s="60">
        <v>25</v>
      </c>
      <c r="L9" s="60" t="s">
        <v>358</v>
      </c>
      <c r="M9" s="60" t="s">
        <v>358</v>
      </c>
      <c r="N9" s="60" t="s">
        <v>358</v>
      </c>
      <c r="O9" s="60">
        <v>25</v>
      </c>
      <c r="P9" s="60" t="s">
        <v>358</v>
      </c>
      <c r="Q9" s="60">
        <v>23</v>
      </c>
      <c r="R9" s="60" t="s">
        <v>358</v>
      </c>
      <c r="S9" s="60">
        <v>24</v>
      </c>
      <c r="T9" s="60">
        <v>27</v>
      </c>
      <c r="U9" s="60">
        <v>22</v>
      </c>
      <c r="V9" s="60" t="s">
        <v>358</v>
      </c>
      <c r="W9" s="60">
        <v>27</v>
      </c>
      <c r="X9" s="96">
        <v>18</v>
      </c>
      <c r="Y9" s="122">
        <v>24</v>
      </c>
      <c r="Z9" s="122" t="s">
        <v>358</v>
      </c>
      <c r="AA9" s="122" t="s">
        <v>358</v>
      </c>
      <c r="AB9" s="122" t="s">
        <v>358</v>
      </c>
    </row>
    <row r="10" spans="1:28" x14ac:dyDescent="0.25">
      <c r="A10" s="101" t="str">
        <f>IFERROR(#REF!,"")</f>
        <v/>
      </c>
      <c r="B10" s="94" t="s">
        <v>25</v>
      </c>
      <c r="C10" s="60">
        <v>8</v>
      </c>
      <c r="D10" s="60">
        <v>9</v>
      </c>
      <c r="E10" s="60">
        <v>265</v>
      </c>
      <c r="F10" s="60">
        <v>29</v>
      </c>
      <c r="G10" s="60" t="s">
        <v>358</v>
      </c>
      <c r="H10" s="60" t="s">
        <v>358</v>
      </c>
      <c r="I10" s="60" t="s">
        <v>358</v>
      </c>
      <c r="J10" s="60">
        <v>26</v>
      </c>
      <c r="K10" s="60" t="s">
        <v>358</v>
      </c>
      <c r="L10" s="60" t="s">
        <v>358</v>
      </c>
      <c r="M10" s="60" t="s">
        <v>358</v>
      </c>
      <c r="N10" s="60" t="s">
        <v>358</v>
      </c>
      <c r="O10" s="60">
        <v>28</v>
      </c>
      <c r="P10" s="60" t="s">
        <v>358</v>
      </c>
      <c r="Q10" s="60">
        <v>21</v>
      </c>
      <c r="R10" s="60" t="s">
        <v>358</v>
      </c>
      <c r="S10" s="60" t="s">
        <v>358</v>
      </c>
      <c r="T10" s="60">
        <v>28</v>
      </c>
      <c r="U10" s="60">
        <v>26</v>
      </c>
      <c r="V10" s="60" t="s">
        <v>358</v>
      </c>
      <c r="W10" s="60" t="s">
        <v>358</v>
      </c>
      <c r="X10" s="96" t="s">
        <v>358</v>
      </c>
      <c r="Y10" s="122">
        <v>26</v>
      </c>
      <c r="Z10" s="122">
        <v>24</v>
      </c>
      <c r="AA10" s="122">
        <v>30</v>
      </c>
      <c r="AB10" s="122" t="s">
        <v>358</v>
      </c>
    </row>
    <row r="11" spans="1:28" x14ac:dyDescent="0.25">
      <c r="A11" s="101" t="str">
        <f>IFERROR(#REF!,"")</f>
        <v/>
      </c>
      <c r="B11" s="94" t="s">
        <v>23</v>
      </c>
      <c r="C11" s="60">
        <v>9</v>
      </c>
      <c r="D11" s="60">
        <v>9</v>
      </c>
      <c r="E11" s="60">
        <v>225</v>
      </c>
      <c r="F11" s="60" t="s">
        <v>358</v>
      </c>
      <c r="G11" s="60" t="s">
        <v>358</v>
      </c>
      <c r="H11" s="60" t="s">
        <v>358</v>
      </c>
      <c r="I11" s="60" t="s">
        <v>358</v>
      </c>
      <c r="J11" s="60" t="s">
        <v>358</v>
      </c>
      <c r="K11" s="60" t="s">
        <v>358</v>
      </c>
      <c r="L11" s="60">
        <v>29</v>
      </c>
      <c r="M11" s="60" t="s">
        <v>358</v>
      </c>
      <c r="N11" s="60" t="s">
        <v>358</v>
      </c>
      <c r="O11" s="60">
        <v>21</v>
      </c>
      <c r="P11" s="60">
        <v>27</v>
      </c>
      <c r="Q11" s="60">
        <v>9</v>
      </c>
      <c r="R11" s="60" t="s">
        <v>358</v>
      </c>
      <c r="S11" s="60" t="s">
        <v>358</v>
      </c>
      <c r="T11" s="60">
        <v>25</v>
      </c>
      <c r="U11" s="60" t="s">
        <v>358</v>
      </c>
      <c r="V11" s="60">
        <v>27</v>
      </c>
      <c r="W11" s="60" t="s">
        <v>358</v>
      </c>
      <c r="X11" s="96">
        <v>22</v>
      </c>
      <c r="Y11" s="122">
        <v>20</v>
      </c>
      <c r="Z11" s="122">
        <v>18</v>
      </c>
      <c r="AA11" s="122" t="s">
        <v>358</v>
      </c>
      <c r="AB11" s="122" t="s">
        <v>358</v>
      </c>
    </row>
    <row r="12" spans="1:28" x14ac:dyDescent="0.25">
      <c r="A12" s="101" t="str">
        <f>IFERROR(#REF!,"")</f>
        <v/>
      </c>
      <c r="B12" s="94" t="s">
        <v>297</v>
      </c>
      <c r="C12" s="60">
        <v>10</v>
      </c>
      <c r="D12" s="60">
        <v>8</v>
      </c>
      <c r="E12" s="60">
        <v>217</v>
      </c>
      <c r="F12" s="60" t="s">
        <v>358</v>
      </c>
      <c r="G12" s="60">
        <v>28</v>
      </c>
      <c r="H12" s="60">
        <v>29</v>
      </c>
      <c r="I12" s="60" t="s">
        <v>358</v>
      </c>
      <c r="J12" s="60">
        <v>24</v>
      </c>
      <c r="K12" s="60" t="s">
        <v>358</v>
      </c>
      <c r="L12" s="60" t="s">
        <v>358</v>
      </c>
      <c r="M12" s="60" t="s">
        <v>358</v>
      </c>
      <c r="N12" s="60">
        <v>23</v>
      </c>
      <c r="O12" s="60" t="s">
        <v>358</v>
      </c>
      <c r="P12" s="60" t="s">
        <v>358</v>
      </c>
      <c r="Q12" s="60">
        <v>16</v>
      </c>
      <c r="R12" s="60" t="s">
        <v>358</v>
      </c>
      <c r="S12" s="60" t="s">
        <v>358</v>
      </c>
      <c r="T12" s="60" t="s">
        <v>358</v>
      </c>
      <c r="U12" s="60" t="s">
        <v>358</v>
      </c>
      <c r="V12" s="60" t="s">
        <v>358</v>
      </c>
      <c r="W12" s="60" t="s">
        <v>358</v>
      </c>
      <c r="X12" s="96">
        <v>26</v>
      </c>
      <c r="Y12" s="122">
        <v>21</v>
      </c>
      <c r="Z12" s="122">
        <v>26</v>
      </c>
      <c r="AA12" s="122" t="s">
        <v>358</v>
      </c>
      <c r="AB12" s="122" t="s">
        <v>358</v>
      </c>
    </row>
    <row r="13" spans="1:28" x14ac:dyDescent="0.25">
      <c r="A13" s="101" t="str">
        <f>IFERROR(#REF!,"")</f>
        <v/>
      </c>
      <c r="B13" s="94" t="s">
        <v>264</v>
      </c>
      <c r="C13" s="60">
        <v>11</v>
      </c>
      <c r="D13" s="60">
        <v>10</v>
      </c>
      <c r="E13" s="60">
        <v>207</v>
      </c>
      <c r="F13" s="60">
        <v>25</v>
      </c>
      <c r="G13" s="60" t="s">
        <v>358</v>
      </c>
      <c r="H13" s="60" t="s">
        <v>358</v>
      </c>
      <c r="I13" s="60" t="s">
        <v>358</v>
      </c>
      <c r="J13" s="60">
        <v>20</v>
      </c>
      <c r="K13" s="60" t="s">
        <v>358</v>
      </c>
      <c r="L13" s="60">
        <v>26</v>
      </c>
      <c r="M13" s="60">
        <v>28</v>
      </c>
      <c r="N13" s="60" t="s">
        <v>358</v>
      </c>
      <c r="O13" s="60">
        <v>13</v>
      </c>
      <c r="P13" s="60">
        <v>23</v>
      </c>
      <c r="Q13" s="60">
        <v>0</v>
      </c>
      <c r="R13" s="60" t="s">
        <v>358</v>
      </c>
      <c r="S13" s="60">
        <v>12</v>
      </c>
      <c r="T13" s="60" t="s">
        <v>358</v>
      </c>
      <c r="U13" s="60" t="s">
        <v>358</v>
      </c>
      <c r="V13" s="60" t="s">
        <v>358</v>
      </c>
      <c r="W13" s="60" t="s">
        <v>358</v>
      </c>
      <c r="X13" s="96">
        <v>15</v>
      </c>
      <c r="Y13" s="122" t="s">
        <v>358</v>
      </c>
      <c r="Z13" s="122">
        <v>15</v>
      </c>
      <c r="AA13" s="122" t="s">
        <v>358</v>
      </c>
      <c r="AB13" s="122" t="s">
        <v>358</v>
      </c>
    </row>
    <row r="14" spans="1:28" x14ac:dyDescent="0.25">
      <c r="A14" s="101" t="str">
        <f>IFERROR(#REF!,"")</f>
        <v/>
      </c>
      <c r="B14" s="94" t="s">
        <v>386</v>
      </c>
      <c r="C14" s="60">
        <v>12</v>
      </c>
      <c r="D14" s="60">
        <v>7</v>
      </c>
      <c r="E14" s="60">
        <v>204</v>
      </c>
      <c r="F14" s="60" t="s">
        <v>358</v>
      </c>
      <c r="G14" s="60">
        <v>27</v>
      </c>
      <c r="H14" s="60" t="s">
        <v>358</v>
      </c>
      <c r="I14" s="60" t="s">
        <v>358</v>
      </c>
      <c r="J14" s="60" t="s">
        <v>358</v>
      </c>
      <c r="K14" s="60" t="s">
        <v>358</v>
      </c>
      <c r="L14" s="60" t="s">
        <v>358</v>
      </c>
      <c r="M14" s="60" t="s">
        <v>358</v>
      </c>
      <c r="N14" s="60">
        <v>26</v>
      </c>
      <c r="O14" s="60" t="s">
        <v>358</v>
      </c>
      <c r="P14" s="60" t="s">
        <v>358</v>
      </c>
      <c r="Q14" s="60">
        <v>20</v>
      </c>
      <c r="R14" s="60">
        <v>27</v>
      </c>
      <c r="S14" s="60">
        <v>26</v>
      </c>
      <c r="T14" s="60" t="s">
        <v>358</v>
      </c>
      <c r="U14" s="60" t="s">
        <v>358</v>
      </c>
      <c r="V14" s="60" t="s">
        <v>358</v>
      </c>
      <c r="W14" s="60" t="s">
        <v>358</v>
      </c>
      <c r="X14" s="96">
        <v>29</v>
      </c>
      <c r="Y14" s="122">
        <v>28</v>
      </c>
      <c r="Z14" s="122" t="s">
        <v>358</v>
      </c>
      <c r="AA14" s="122" t="s">
        <v>358</v>
      </c>
      <c r="AB14" s="122" t="s">
        <v>358</v>
      </c>
    </row>
    <row r="15" spans="1:28" x14ac:dyDescent="0.25">
      <c r="A15" s="101" t="str">
        <f>IFERROR(#REF!,"")</f>
        <v/>
      </c>
      <c r="B15" s="94" t="s">
        <v>236</v>
      </c>
      <c r="C15" s="60">
        <v>13</v>
      </c>
      <c r="D15" s="60">
        <v>8</v>
      </c>
      <c r="E15" s="60">
        <v>201</v>
      </c>
      <c r="F15" s="60" t="s">
        <v>358</v>
      </c>
      <c r="G15" s="60">
        <v>22</v>
      </c>
      <c r="H15" s="60">
        <v>26</v>
      </c>
      <c r="I15" s="60" t="s">
        <v>358</v>
      </c>
      <c r="J15" s="60" t="s">
        <v>358</v>
      </c>
      <c r="K15" s="60">
        <v>22</v>
      </c>
      <c r="L15" s="60" t="s">
        <v>358</v>
      </c>
      <c r="M15" s="60" t="s">
        <v>358</v>
      </c>
      <c r="N15" s="60" t="s">
        <v>358</v>
      </c>
      <c r="O15" s="60" t="s">
        <v>358</v>
      </c>
      <c r="P15" s="60">
        <v>28</v>
      </c>
      <c r="Q15" s="60" t="s">
        <v>358</v>
      </c>
      <c r="R15" s="60" t="s">
        <v>358</v>
      </c>
      <c r="S15" s="60">
        <v>18</v>
      </c>
      <c r="T15" s="60" t="s">
        <v>358</v>
      </c>
      <c r="U15" s="60" t="s">
        <v>358</v>
      </c>
      <c r="V15" s="60" t="s">
        <v>358</v>
      </c>
      <c r="W15" s="60" t="s">
        <v>358</v>
      </c>
      <c r="X15" s="96" t="s">
        <v>358</v>
      </c>
      <c r="Y15" s="122">
        <v>17</v>
      </c>
      <c r="Z15" s="122">
        <v>19</v>
      </c>
      <c r="AA15" s="122" t="s">
        <v>358</v>
      </c>
      <c r="AB15" s="122">
        <v>25</v>
      </c>
    </row>
    <row r="16" spans="1:28" x14ac:dyDescent="0.25">
      <c r="A16" s="101" t="str">
        <f>IFERROR(#REF!,"")</f>
        <v/>
      </c>
      <c r="B16" s="94" t="s">
        <v>301</v>
      </c>
      <c r="C16" s="60">
        <v>14</v>
      </c>
      <c r="D16" s="60">
        <v>9</v>
      </c>
      <c r="E16" s="60">
        <v>188</v>
      </c>
      <c r="F16" s="60" t="s">
        <v>358</v>
      </c>
      <c r="G16" s="60" t="s">
        <v>358</v>
      </c>
      <c r="H16" s="60" t="s">
        <v>358</v>
      </c>
      <c r="I16" s="60">
        <v>27</v>
      </c>
      <c r="J16" s="60" t="s">
        <v>358</v>
      </c>
      <c r="K16" s="60" t="s">
        <v>358</v>
      </c>
      <c r="L16" s="60">
        <v>25</v>
      </c>
      <c r="M16" s="60" t="s">
        <v>358</v>
      </c>
      <c r="N16" s="60" t="s">
        <v>358</v>
      </c>
      <c r="O16" s="60">
        <v>16</v>
      </c>
      <c r="P16" s="60">
        <v>24</v>
      </c>
      <c r="Q16" s="60">
        <v>0</v>
      </c>
      <c r="R16" s="60" t="s">
        <v>358</v>
      </c>
      <c r="S16" s="60" t="s">
        <v>358</v>
      </c>
      <c r="T16" s="60" t="s">
        <v>358</v>
      </c>
      <c r="U16" s="60" t="s">
        <v>358</v>
      </c>
      <c r="V16" s="60" t="s">
        <v>358</v>
      </c>
      <c r="W16" s="60" t="s">
        <v>358</v>
      </c>
      <c r="X16" s="96">
        <v>16</v>
      </c>
      <c r="Y16" s="122">
        <v>15</v>
      </c>
      <c r="Z16" s="122">
        <v>14</v>
      </c>
      <c r="AA16" s="122" t="s">
        <v>358</v>
      </c>
      <c r="AB16" s="122">
        <v>24</v>
      </c>
    </row>
    <row r="17" spans="1:28" x14ac:dyDescent="0.25">
      <c r="A17" s="101" t="str">
        <f>IFERROR(#REF!,"")</f>
        <v/>
      </c>
      <c r="B17" s="94" t="s">
        <v>388</v>
      </c>
      <c r="C17" s="60">
        <v>15</v>
      </c>
      <c r="D17" s="60">
        <v>6</v>
      </c>
      <c r="E17" s="60">
        <v>182</v>
      </c>
      <c r="F17" s="60" t="s">
        <v>358</v>
      </c>
      <c r="G17" s="60" t="s">
        <v>358</v>
      </c>
      <c r="H17" s="60" t="s">
        <v>358</v>
      </c>
      <c r="I17" s="60" t="s">
        <v>358</v>
      </c>
      <c r="J17" s="60" t="s">
        <v>358</v>
      </c>
      <c r="K17" s="60">
        <v>28</v>
      </c>
      <c r="L17" s="60" t="s">
        <v>358</v>
      </c>
      <c r="M17" s="60" t="s">
        <v>358</v>
      </c>
      <c r="N17" s="60" t="s">
        <v>358</v>
      </c>
      <c r="O17" s="60" t="s">
        <v>358</v>
      </c>
      <c r="P17" s="60" t="s">
        <v>358</v>
      </c>
      <c r="Q17" s="60" t="s">
        <v>358</v>
      </c>
      <c r="R17" s="60" t="s">
        <v>358</v>
      </c>
      <c r="S17" s="60" t="s">
        <v>358</v>
      </c>
      <c r="T17" s="60" t="s">
        <v>358</v>
      </c>
      <c r="U17" s="60">
        <v>28</v>
      </c>
      <c r="V17" s="60" t="s">
        <v>358</v>
      </c>
      <c r="W17" s="60">
        <v>29</v>
      </c>
      <c r="X17" s="96">
        <v>24</v>
      </c>
      <c r="Y17" s="122">
        <v>27</v>
      </c>
      <c r="Z17" s="122">
        <v>28</v>
      </c>
      <c r="AA17" s="122" t="s">
        <v>358</v>
      </c>
      <c r="AB17" s="122" t="s">
        <v>358</v>
      </c>
    </row>
    <row r="18" spans="1:28" x14ac:dyDescent="0.25">
      <c r="A18" s="101" t="str">
        <f>IFERROR(#REF!,"")</f>
        <v/>
      </c>
      <c r="B18" s="94" t="s">
        <v>202</v>
      </c>
      <c r="C18" s="60">
        <v>16</v>
      </c>
      <c r="D18" s="60">
        <v>6</v>
      </c>
      <c r="E18" s="60">
        <v>179</v>
      </c>
      <c r="F18" s="60" t="s">
        <v>358</v>
      </c>
      <c r="G18" s="60">
        <v>29</v>
      </c>
      <c r="H18" s="60" t="s">
        <v>358</v>
      </c>
      <c r="I18" s="60" t="s">
        <v>358</v>
      </c>
      <c r="J18" s="60" t="s">
        <v>358</v>
      </c>
      <c r="K18" s="60" t="s">
        <v>358</v>
      </c>
      <c r="L18" s="60" t="s">
        <v>358</v>
      </c>
      <c r="M18" s="60" t="s">
        <v>358</v>
      </c>
      <c r="N18" s="60">
        <v>29</v>
      </c>
      <c r="O18" s="60" t="s">
        <v>358</v>
      </c>
      <c r="P18" s="60" t="s">
        <v>358</v>
      </c>
      <c r="Q18" s="60">
        <v>22</v>
      </c>
      <c r="R18" s="60">
        <v>26</v>
      </c>
      <c r="S18" s="60">
        <v>28</v>
      </c>
      <c r="T18" s="60" t="s">
        <v>358</v>
      </c>
      <c r="U18" s="60" t="s">
        <v>358</v>
      </c>
      <c r="V18" s="60" t="s">
        <v>358</v>
      </c>
      <c r="W18" s="60" t="s">
        <v>358</v>
      </c>
      <c r="X18" s="96" t="s">
        <v>358</v>
      </c>
      <c r="Y18" s="122" t="s">
        <v>358</v>
      </c>
      <c r="Z18" s="122">
        <v>27</v>
      </c>
      <c r="AA18" s="122" t="s">
        <v>358</v>
      </c>
      <c r="AB18" s="122" t="s">
        <v>358</v>
      </c>
    </row>
    <row r="19" spans="1:28" x14ac:dyDescent="0.25">
      <c r="A19" s="101" t="str">
        <f>IFERROR(#REF!,"")</f>
        <v/>
      </c>
      <c r="B19" s="94" t="s">
        <v>389</v>
      </c>
      <c r="C19" s="60">
        <v>17</v>
      </c>
      <c r="D19" s="60">
        <v>9</v>
      </c>
      <c r="E19" s="60">
        <v>164</v>
      </c>
      <c r="F19" s="60" t="s">
        <v>358</v>
      </c>
      <c r="G19" s="60" t="s">
        <v>358</v>
      </c>
      <c r="H19" s="60" t="s">
        <v>358</v>
      </c>
      <c r="I19" s="60" t="s">
        <v>358</v>
      </c>
      <c r="J19" s="60" t="s">
        <v>358</v>
      </c>
      <c r="K19" s="60">
        <v>20</v>
      </c>
      <c r="L19" s="60" t="s">
        <v>358</v>
      </c>
      <c r="M19" s="60" t="s">
        <v>358</v>
      </c>
      <c r="N19" s="60" t="s">
        <v>358</v>
      </c>
      <c r="O19" s="60">
        <v>14</v>
      </c>
      <c r="P19" s="60" t="s">
        <v>358</v>
      </c>
      <c r="Q19" s="60">
        <v>0</v>
      </c>
      <c r="R19" s="60">
        <v>20</v>
      </c>
      <c r="S19" s="60">
        <v>9</v>
      </c>
      <c r="T19" s="60" t="s">
        <v>358</v>
      </c>
      <c r="U19" s="60" t="s">
        <v>358</v>
      </c>
      <c r="V19" s="60">
        <v>25</v>
      </c>
      <c r="W19" s="60">
        <v>23</v>
      </c>
      <c r="X19" s="96">
        <v>12</v>
      </c>
      <c r="Y19" s="122">
        <v>14</v>
      </c>
      <c r="Z19" s="122" t="s">
        <v>358</v>
      </c>
      <c r="AA19" s="122" t="s">
        <v>358</v>
      </c>
      <c r="AB19" s="122" t="s">
        <v>358</v>
      </c>
    </row>
    <row r="20" spans="1:28" x14ac:dyDescent="0.25">
      <c r="A20" s="101" t="str">
        <f>IFERROR(#REF!,"")</f>
        <v/>
      </c>
      <c r="B20" s="94" t="s">
        <v>140</v>
      </c>
      <c r="C20" s="60">
        <v>18</v>
      </c>
      <c r="D20" s="60">
        <v>6</v>
      </c>
      <c r="E20" s="60">
        <v>157</v>
      </c>
      <c r="F20" s="60" t="s">
        <v>358</v>
      </c>
      <c r="G20" s="60" t="s">
        <v>358</v>
      </c>
      <c r="H20" s="60" t="s">
        <v>358</v>
      </c>
      <c r="I20" s="60" t="s">
        <v>358</v>
      </c>
      <c r="J20" s="60" t="s">
        <v>358</v>
      </c>
      <c r="K20" s="60">
        <v>26</v>
      </c>
      <c r="L20" s="60" t="s">
        <v>358</v>
      </c>
      <c r="M20" s="60">
        <v>30</v>
      </c>
      <c r="N20" s="60" t="s">
        <v>358</v>
      </c>
      <c r="O20" s="60" t="s">
        <v>358</v>
      </c>
      <c r="P20" s="60">
        <v>25</v>
      </c>
      <c r="Q20" s="60">
        <v>15</v>
      </c>
      <c r="R20" s="60" t="s">
        <v>358</v>
      </c>
      <c r="S20" s="60" t="s">
        <v>358</v>
      </c>
      <c r="T20" s="60" t="s">
        <v>358</v>
      </c>
      <c r="U20" s="60" t="s">
        <v>358</v>
      </c>
      <c r="V20" s="60" t="s">
        <v>358</v>
      </c>
      <c r="W20" s="60" t="s">
        <v>358</v>
      </c>
      <c r="X20" s="96">
        <v>25</v>
      </c>
      <c r="Y20" s="122">
        <v>18</v>
      </c>
      <c r="Z20" s="122" t="s">
        <v>358</v>
      </c>
      <c r="AA20" s="122" t="s">
        <v>358</v>
      </c>
      <c r="AB20" s="122" t="s">
        <v>358</v>
      </c>
    </row>
    <row r="21" spans="1:28" x14ac:dyDescent="0.25">
      <c r="A21" s="101" t="str">
        <f>IFERROR(#REF!,"")</f>
        <v/>
      </c>
      <c r="B21" s="94" t="s">
        <v>41</v>
      </c>
      <c r="C21" s="60">
        <v>19</v>
      </c>
      <c r="D21" s="60">
        <v>7</v>
      </c>
      <c r="E21" s="60">
        <v>152</v>
      </c>
      <c r="F21" s="60" t="s">
        <v>358</v>
      </c>
      <c r="G21" s="60" t="s">
        <v>358</v>
      </c>
      <c r="H21" s="60" t="s">
        <v>358</v>
      </c>
      <c r="I21" s="60" t="s">
        <v>358</v>
      </c>
      <c r="J21" s="60">
        <v>22</v>
      </c>
      <c r="K21" s="60" t="s">
        <v>358</v>
      </c>
      <c r="L21" s="60">
        <v>27</v>
      </c>
      <c r="M21" s="60" t="s">
        <v>358</v>
      </c>
      <c r="N21" s="60">
        <v>22</v>
      </c>
      <c r="O21" s="60">
        <v>23</v>
      </c>
      <c r="P21" s="60" t="s">
        <v>358</v>
      </c>
      <c r="Q21" s="60">
        <v>4</v>
      </c>
      <c r="R21" s="60" t="s">
        <v>358</v>
      </c>
      <c r="S21" s="60">
        <v>16</v>
      </c>
      <c r="T21" s="60" t="s">
        <v>358</v>
      </c>
      <c r="U21" s="60" t="s">
        <v>358</v>
      </c>
      <c r="V21" s="60" t="s">
        <v>358</v>
      </c>
      <c r="W21" s="60" t="s">
        <v>358</v>
      </c>
      <c r="X21" s="96">
        <v>17</v>
      </c>
      <c r="Y21" s="122" t="s">
        <v>358</v>
      </c>
      <c r="Z21" s="122" t="s">
        <v>358</v>
      </c>
      <c r="AA21" s="122" t="s">
        <v>358</v>
      </c>
      <c r="AB21" s="122" t="s">
        <v>358</v>
      </c>
    </row>
    <row r="22" spans="1:28" x14ac:dyDescent="0.25">
      <c r="A22" s="101" t="str">
        <f>IFERROR(#REF!,"")</f>
        <v/>
      </c>
      <c r="B22" s="94" t="s">
        <v>390</v>
      </c>
      <c r="C22" s="60">
        <v>20</v>
      </c>
      <c r="D22" s="60">
        <v>5</v>
      </c>
      <c r="E22" s="60">
        <v>149</v>
      </c>
      <c r="F22" s="60" t="s">
        <v>358</v>
      </c>
      <c r="G22" s="60" t="s">
        <v>358</v>
      </c>
      <c r="H22" s="60" t="s">
        <v>358</v>
      </c>
      <c r="I22" s="60" t="s">
        <v>358</v>
      </c>
      <c r="J22" s="60" t="s">
        <v>358</v>
      </c>
      <c r="K22" s="60" t="s">
        <v>358</v>
      </c>
      <c r="L22" s="60" t="s">
        <v>358</v>
      </c>
      <c r="M22" s="60" t="s">
        <v>358</v>
      </c>
      <c r="N22" s="60" t="s">
        <v>358</v>
      </c>
      <c r="O22" s="60" t="s">
        <v>358</v>
      </c>
      <c r="P22" s="60" t="s">
        <v>358</v>
      </c>
      <c r="Q22" s="60">
        <v>28</v>
      </c>
      <c r="R22" s="60">
        <v>29</v>
      </c>
      <c r="S22" s="60">
        <v>30</v>
      </c>
      <c r="T22" s="60" t="s">
        <v>358</v>
      </c>
      <c r="U22" s="60" t="s">
        <v>358</v>
      </c>
      <c r="V22" s="60" t="s">
        <v>358</v>
      </c>
      <c r="W22" s="60" t="s">
        <v>358</v>
      </c>
      <c r="X22" s="96" t="s">
        <v>358</v>
      </c>
      <c r="Y22" s="122">
        <v>22</v>
      </c>
      <c r="Z22" s="122">
        <v>25</v>
      </c>
      <c r="AA22" s="122" t="s">
        <v>358</v>
      </c>
      <c r="AB22" s="122" t="s">
        <v>358</v>
      </c>
    </row>
    <row r="23" spans="1:28" x14ac:dyDescent="0.25">
      <c r="A23" s="101" t="str">
        <f>IFERROR(#REF!,"")</f>
        <v/>
      </c>
      <c r="B23" s="94" t="s">
        <v>345</v>
      </c>
      <c r="C23" s="60">
        <v>21</v>
      </c>
      <c r="D23" s="60">
        <v>5</v>
      </c>
      <c r="E23" s="60">
        <v>145</v>
      </c>
      <c r="F23" s="60" t="s">
        <v>358</v>
      </c>
      <c r="G23" s="60">
        <v>25</v>
      </c>
      <c r="H23" s="60">
        <v>28</v>
      </c>
      <c r="I23" s="60">
        <v>29</v>
      </c>
      <c r="J23" s="60" t="s">
        <v>358</v>
      </c>
      <c r="K23" s="60">
        <v>24</v>
      </c>
      <c r="L23" s="60" t="s">
        <v>358</v>
      </c>
      <c r="M23" s="60" t="s">
        <v>358</v>
      </c>
      <c r="N23" s="60" t="s">
        <v>358</v>
      </c>
      <c r="O23" s="60">
        <v>24</v>
      </c>
      <c r="P23" s="60" t="s">
        <v>358</v>
      </c>
      <c r="Q23" s="60" t="s">
        <v>358</v>
      </c>
      <c r="R23" s="60" t="s">
        <v>358</v>
      </c>
      <c r="S23" s="60" t="s">
        <v>358</v>
      </c>
      <c r="T23" s="60" t="s">
        <v>358</v>
      </c>
      <c r="U23" s="60" t="s">
        <v>358</v>
      </c>
      <c r="V23" s="60" t="s">
        <v>358</v>
      </c>
      <c r="W23" s="60" t="s">
        <v>358</v>
      </c>
      <c r="X23" s="96" t="s">
        <v>358</v>
      </c>
      <c r="Y23" s="122" t="s">
        <v>358</v>
      </c>
      <c r="Z23" s="122" t="s">
        <v>358</v>
      </c>
      <c r="AA23" s="122" t="s">
        <v>358</v>
      </c>
      <c r="AB23" s="122" t="s">
        <v>358</v>
      </c>
    </row>
    <row r="24" spans="1:28" x14ac:dyDescent="0.25">
      <c r="A24" s="101" t="str">
        <f>IFERROR(#REF!,"")</f>
        <v/>
      </c>
      <c r="B24" s="94" t="s">
        <v>207</v>
      </c>
      <c r="C24" s="60">
        <v>22</v>
      </c>
      <c r="D24" s="60">
        <v>5</v>
      </c>
      <c r="E24" s="60">
        <v>132</v>
      </c>
      <c r="F24" s="60" t="s">
        <v>358</v>
      </c>
      <c r="G24" s="60" t="s">
        <v>358</v>
      </c>
      <c r="H24" s="60" t="s">
        <v>358</v>
      </c>
      <c r="I24" s="60">
        <v>30</v>
      </c>
      <c r="J24" s="60" t="s">
        <v>358</v>
      </c>
      <c r="K24" s="60" t="s">
        <v>358</v>
      </c>
      <c r="L24" s="60" t="s">
        <v>358</v>
      </c>
      <c r="M24" s="60" t="s">
        <v>358</v>
      </c>
      <c r="N24" s="60" t="s">
        <v>358</v>
      </c>
      <c r="O24" s="60" t="s">
        <v>358</v>
      </c>
      <c r="P24" s="60" t="s">
        <v>358</v>
      </c>
      <c r="Q24" s="60">
        <v>6</v>
      </c>
      <c r="R24" s="60">
        <v>23</v>
      </c>
      <c r="S24" s="60" t="s">
        <v>358</v>
      </c>
      <c r="T24" s="60" t="s">
        <v>358</v>
      </c>
      <c r="U24" s="60" t="s">
        <v>358</v>
      </c>
      <c r="V24" s="60">
        <v>29</v>
      </c>
      <c r="W24" s="60" t="s">
        <v>358</v>
      </c>
      <c r="X24" s="96" t="s">
        <v>358</v>
      </c>
      <c r="Y24" s="122" t="s">
        <v>358</v>
      </c>
      <c r="Z24" s="122" t="s">
        <v>358</v>
      </c>
      <c r="AA24" s="122" t="s">
        <v>358</v>
      </c>
      <c r="AB24" s="122">
        <v>29</v>
      </c>
    </row>
    <row r="25" spans="1:28" x14ac:dyDescent="0.25">
      <c r="A25" s="101" t="str">
        <f>IFERROR(#REF!,"")</f>
        <v/>
      </c>
      <c r="B25" s="94" t="s">
        <v>392</v>
      </c>
      <c r="C25" s="60">
        <v>23</v>
      </c>
      <c r="D25" s="60">
        <v>4</v>
      </c>
      <c r="E25" s="60">
        <v>114</v>
      </c>
      <c r="F25" s="60" t="s">
        <v>358</v>
      </c>
      <c r="G25" s="60" t="s">
        <v>358</v>
      </c>
      <c r="H25" s="60" t="s">
        <v>358</v>
      </c>
      <c r="I25" s="60" t="s">
        <v>358</v>
      </c>
      <c r="J25" s="60" t="s">
        <v>358</v>
      </c>
      <c r="K25" s="60" t="s">
        <v>358</v>
      </c>
      <c r="L25" s="60" t="s">
        <v>358</v>
      </c>
      <c r="M25" s="60" t="s">
        <v>358</v>
      </c>
      <c r="N25" s="60">
        <v>25</v>
      </c>
      <c r="O25" s="60" t="s">
        <v>358</v>
      </c>
      <c r="P25" s="60" t="s">
        <v>358</v>
      </c>
      <c r="Q25" s="60" t="s">
        <v>358</v>
      </c>
      <c r="R25" s="60" t="s">
        <v>358</v>
      </c>
      <c r="S25" s="60">
        <v>25</v>
      </c>
      <c r="T25" s="60" t="s">
        <v>358</v>
      </c>
      <c r="U25" s="60" t="s">
        <v>358</v>
      </c>
      <c r="V25" s="60" t="s">
        <v>358</v>
      </c>
      <c r="W25" s="60" t="s">
        <v>358</v>
      </c>
      <c r="X25" s="96">
        <v>27</v>
      </c>
      <c r="Y25" s="122">
        <v>25</v>
      </c>
      <c r="Z25" s="122" t="s">
        <v>358</v>
      </c>
      <c r="AA25" s="122" t="s">
        <v>358</v>
      </c>
      <c r="AB25" s="122" t="s">
        <v>358</v>
      </c>
    </row>
    <row r="26" spans="1:28" x14ac:dyDescent="0.25">
      <c r="A26" s="101" t="str">
        <f>IFERROR(#REF!,"")</f>
        <v/>
      </c>
      <c r="B26" s="94" t="s">
        <v>394</v>
      </c>
      <c r="C26" s="60">
        <v>25</v>
      </c>
      <c r="D26" s="60">
        <v>4</v>
      </c>
      <c r="E26" s="60">
        <v>106</v>
      </c>
      <c r="F26" s="60" t="s">
        <v>358</v>
      </c>
      <c r="G26" s="60" t="s">
        <v>358</v>
      </c>
      <c r="H26" s="60" t="s">
        <v>358</v>
      </c>
      <c r="I26" s="60" t="s">
        <v>358</v>
      </c>
      <c r="J26" s="60" t="s">
        <v>358</v>
      </c>
      <c r="K26" s="60" t="s">
        <v>358</v>
      </c>
      <c r="L26" s="60" t="s">
        <v>358</v>
      </c>
      <c r="M26" s="60" t="s">
        <v>358</v>
      </c>
      <c r="N26" s="60" t="s">
        <v>358</v>
      </c>
      <c r="O26" s="60" t="s">
        <v>358</v>
      </c>
      <c r="P26" s="60" t="s">
        <v>358</v>
      </c>
      <c r="Q26" s="60" t="s">
        <v>358</v>
      </c>
      <c r="R26" s="60">
        <v>24</v>
      </c>
      <c r="S26" s="60">
        <v>22</v>
      </c>
      <c r="T26" s="60" t="s">
        <v>358</v>
      </c>
      <c r="U26" s="60">
        <v>25</v>
      </c>
      <c r="V26" s="60" t="s">
        <v>358</v>
      </c>
      <c r="W26" s="60" t="s">
        <v>358</v>
      </c>
      <c r="X26" s="96" t="s">
        <v>358</v>
      </c>
      <c r="Y26" s="122">
        <v>23</v>
      </c>
      <c r="Z26" s="122" t="s">
        <v>358</v>
      </c>
      <c r="AA26" s="122" t="s">
        <v>358</v>
      </c>
      <c r="AB26" s="122" t="s">
        <v>358</v>
      </c>
    </row>
    <row r="27" spans="1:28" x14ac:dyDescent="0.25">
      <c r="A27" s="101" t="str">
        <f>IFERROR(#REF!,"")</f>
        <v/>
      </c>
      <c r="B27" s="94" t="s">
        <v>365</v>
      </c>
      <c r="C27" s="60">
        <v>24</v>
      </c>
      <c r="D27" s="60">
        <v>4</v>
      </c>
      <c r="E27" s="60">
        <v>106</v>
      </c>
      <c r="F27" s="60" t="s">
        <v>358</v>
      </c>
      <c r="G27" s="60">
        <v>26</v>
      </c>
      <c r="H27" s="60" t="s">
        <v>358</v>
      </c>
      <c r="I27" s="60" t="s">
        <v>358</v>
      </c>
      <c r="J27" s="60">
        <v>23</v>
      </c>
      <c r="K27" s="60" t="s">
        <v>358</v>
      </c>
      <c r="L27" s="60" t="s">
        <v>358</v>
      </c>
      <c r="M27" s="60" t="s">
        <v>358</v>
      </c>
      <c r="N27" s="60" t="s">
        <v>358</v>
      </c>
      <c r="O27" s="60" t="s">
        <v>358</v>
      </c>
      <c r="P27" s="60" t="s">
        <v>358</v>
      </c>
      <c r="Q27" s="60">
        <v>18</v>
      </c>
      <c r="R27" s="60" t="s">
        <v>358</v>
      </c>
      <c r="S27" s="60" t="s">
        <v>358</v>
      </c>
      <c r="T27" s="60" t="s">
        <v>358</v>
      </c>
      <c r="U27" s="60" t="s">
        <v>358</v>
      </c>
      <c r="V27" s="60" t="s">
        <v>358</v>
      </c>
      <c r="W27" s="60" t="s">
        <v>358</v>
      </c>
      <c r="X27" s="96" t="s">
        <v>358</v>
      </c>
      <c r="Y27" s="122" t="s">
        <v>358</v>
      </c>
      <c r="Z27" s="122" t="s">
        <v>358</v>
      </c>
      <c r="AA27" s="122" t="s">
        <v>358</v>
      </c>
      <c r="AB27" s="122">
        <v>27</v>
      </c>
    </row>
    <row r="28" spans="1:28" x14ac:dyDescent="0.25">
      <c r="A28" s="101" t="str">
        <f>IFERROR(#REF!,"")</f>
        <v/>
      </c>
      <c r="B28" s="94" t="s">
        <v>293</v>
      </c>
      <c r="C28" s="60">
        <v>27</v>
      </c>
      <c r="D28" s="60">
        <v>3</v>
      </c>
      <c r="E28" s="60">
        <v>99</v>
      </c>
      <c r="F28" s="60" t="s">
        <v>358</v>
      </c>
      <c r="G28" s="60" t="s">
        <v>358</v>
      </c>
      <c r="H28" s="60" t="s">
        <v>358</v>
      </c>
      <c r="I28" s="60" t="s">
        <v>358</v>
      </c>
      <c r="J28" s="60" t="s">
        <v>358</v>
      </c>
      <c r="K28" s="60">
        <v>30</v>
      </c>
      <c r="L28" s="60" t="s">
        <v>358</v>
      </c>
      <c r="M28" s="60" t="s">
        <v>358</v>
      </c>
      <c r="N28" s="60" t="s">
        <v>358</v>
      </c>
      <c r="O28" s="60" t="s">
        <v>358</v>
      </c>
      <c r="P28" s="60" t="s">
        <v>358</v>
      </c>
      <c r="Q28" s="60">
        <v>30</v>
      </c>
      <c r="R28" s="60">
        <v>30</v>
      </c>
      <c r="S28" s="60" t="s">
        <v>358</v>
      </c>
      <c r="T28" s="60" t="s">
        <v>358</v>
      </c>
      <c r="U28" s="60" t="s">
        <v>358</v>
      </c>
      <c r="V28" s="60" t="s">
        <v>358</v>
      </c>
      <c r="W28" s="60" t="s">
        <v>358</v>
      </c>
      <c r="X28" s="96" t="s">
        <v>358</v>
      </c>
      <c r="Y28" s="122" t="s">
        <v>358</v>
      </c>
      <c r="Z28" s="122" t="s">
        <v>358</v>
      </c>
      <c r="AA28" s="122" t="s">
        <v>358</v>
      </c>
      <c r="AB28" s="122" t="s">
        <v>358</v>
      </c>
    </row>
    <row r="29" spans="1:28" x14ac:dyDescent="0.25">
      <c r="A29" s="101" t="str">
        <f>IFERROR(#REF!,"")</f>
        <v/>
      </c>
      <c r="B29" s="94" t="s">
        <v>39</v>
      </c>
      <c r="C29" s="60">
        <v>26</v>
      </c>
      <c r="D29" s="60">
        <v>4</v>
      </c>
      <c r="E29" s="60">
        <v>99</v>
      </c>
      <c r="F29" s="60" t="s">
        <v>358</v>
      </c>
      <c r="G29" s="60" t="s">
        <v>358</v>
      </c>
      <c r="H29" s="60" t="s">
        <v>358</v>
      </c>
      <c r="I29" s="60" t="s">
        <v>358</v>
      </c>
      <c r="J29" s="60" t="s">
        <v>358</v>
      </c>
      <c r="K29" s="60" t="s">
        <v>358</v>
      </c>
      <c r="L29" s="60" t="s">
        <v>358</v>
      </c>
      <c r="M29" s="60" t="s">
        <v>358</v>
      </c>
      <c r="N29" s="60" t="s">
        <v>358</v>
      </c>
      <c r="O29" s="60">
        <v>26</v>
      </c>
      <c r="P29" s="60" t="s">
        <v>358</v>
      </c>
      <c r="Q29" s="60">
        <v>13</v>
      </c>
      <c r="R29" s="60" t="s">
        <v>358</v>
      </c>
      <c r="S29" s="60" t="s">
        <v>358</v>
      </c>
      <c r="T29" s="60">
        <v>26</v>
      </c>
      <c r="U29" s="60" t="s">
        <v>358</v>
      </c>
      <c r="V29" s="60" t="s">
        <v>358</v>
      </c>
      <c r="W29" s="60" t="s">
        <v>358</v>
      </c>
      <c r="X29" s="96" t="s">
        <v>358</v>
      </c>
      <c r="Y29" s="122" t="s">
        <v>358</v>
      </c>
      <c r="Z29" s="122">
        <v>22</v>
      </c>
      <c r="AA29" s="122" t="s">
        <v>358</v>
      </c>
      <c r="AB29" s="122" t="s">
        <v>358</v>
      </c>
    </row>
    <row r="30" spans="1:28" x14ac:dyDescent="0.25">
      <c r="A30" s="101" t="str">
        <f>IFERROR(#REF!,"")</f>
        <v/>
      </c>
      <c r="B30" s="94" t="s">
        <v>27</v>
      </c>
      <c r="C30" s="60">
        <v>29</v>
      </c>
      <c r="D30" s="60">
        <v>6</v>
      </c>
      <c r="E30" s="60">
        <v>98</v>
      </c>
      <c r="F30" s="60" t="s">
        <v>358</v>
      </c>
      <c r="G30" s="60">
        <v>19</v>
      </c>
      <c r="H30" s="60">
        <v>21</v>
      </c>
      <c r="I30" s="60" t="s">
        <v>358</v>
      </c>
      <c r="J30" s="60" t="s">
        <v>358</v>
      </c>
      <c r="K30" s="60" t="s">
        <v>358</v>
      </c>
      <c r="L30" s="60" t="s">
        <v>358</v>
      </c>
      <c r="M30" s="60" t="s">
        <v>358</v>
      </c>
      <c r="N30" s="60" t="s">
        <v>358</v>
      </c>
      <c r="O30" s="60" t="s">
        <v>358</v>
      </c>
      <c r="P30" s="60" t="s">
        <v>358</v>
      </c>
      <c r="Q30" s="60">
        <v>0</v>
      </c>
      <c r="R30" s="60" t="s">
        <v>358</v>
      </c>
      <c r="S30" s="60">
        <v>11</v>
      </c>
      <c r="T30" s="60" t="s">
        <v>358</v>
      </c>
      <c r="U30" s="60" t="s">
        <v>358</v>
      </c>
      <c r="V30" s="60" t="s">
        <v>358</v>
      </c>
      <c r="W30" s="60" t="s">
        <v>358</v>
      </c>
      <c r="X30" s="96">
        <v>13</v>
      </c>
      <c r="Y30" s="122" t="s">
        <v>358</v>
      </c>
      <c r="Z30" s="122">
        <v>16</v>
      </c>
      <c r="AA30" s="122" t="s">
        <v>358</v>
      </c>
      <c r="AB30" s="122" t="s">
        <v>358</v>
      </c>
    </row>
    <row r="31" spans="1:28" x14ac:dyDescent="0.25">
      <c r="A31" s="101" t="str">
        <f>IFERROR(#REF!,"")</f>
        <v/>
      </c>
      <c r="B31" s="94" t="s">
        <v>131</v>
      </c>
      <c r="C31" s="60">
        <v>28</v>
      </c>
      <c r="D31" s="60">
        <v>5</v>
      </c>
      <c r="E31" s="60">
        <v>98</v>
      </c>
      <c r="F31" s="60" t="s">
        <v>358</v>
      </c>
      <c r="G31" s="60" t="s">
        <v>358</v>
      </c>
      <c r="H31" s="60" t="s">
        <v>358</v>
      </c>
      <c r="I31" s="60" t="s">
        <v>358</v>
      </c>
      <c r="J31" s="60">
        <v>18</v>
      </c>
      <c r="K31" s="60" t="s">
        <v>358</v>
      </c>
      <c r="L31" s="60" t="s">
        <v>358</v>
      </c>
      <c r="M31" s="60" t="s">
        <v>358</v>
      </c>
      <c r="N31" s="60">
        <v>17</v>
      </c>
      <c r="O31" s="60">
        <v>15</v>
      </c>
      <c r="P31" s="60" t="s">
        <v>358</v>
      </c>
      <c r="Q31" s="60" t="s">
        <v>358</v>
      </c>
      <c r="R31" s="60" t="s">
        <v>358</v>
      </c>
      <c r="S31" s="60">
        <v>10</v>
      </c>
      <c r="T31" s="60" t="s">
        <v>358</v>
      </c>
      <c r="U31" s="60" t="s">
        <v>358</v>
      </c>
      <c r="V31" s="60" t="s">
        <v>358</v>
      </c>
      <c r="W31" s="60" t="s">
        <v>358</v>
      </c>
      <c r="X31" s="96" t="s">
        <v>358</v>
      </c>
      <c r="Y31" s="122" t="s">
        <v>358</v>
      </c>
      <c r="Z31" s="122" t="s">
        <v>358</v>
      </c>
      <c r="AA31" s="122" t="s">
        <v>358</v>
      </c>
      <c r="AB31" s="122">
        <v>23</v>
      </c>
    </row>
    <row r="32" spans="1:28" x14ac:dyDescent="0.25">
      <c r="A32" s="101" t="str">
        <f>IFERROR(#REF!,"")</f>
        <v/>
      </c>
      <c r="B32" s="94" t="s">
        <v>244</v>
      </c>
      <c r="C32" s="60">
        <v>30</v>
      </c>
      <c r="D32" s="60">
        <v>4</v>
      </c>
      <c r="E32" s="60">
        <v>90</v>
      </c>
      <c r="F32" s="60" t="s">
        <v>358</v>
      </c>
      <c r="G32" s="60" t="s">
        <v>358</v>
      </c>
      <c r="H32" s="60" t="s">
        <v>358</v>
      </c>
      <c r="I32" s="60" t="s">
        <v>358</v>
      </c>
      <c r="J32" s="60">
        <v>21</v>
      </c>
      <c r="K32" s="60" t="s">
        <v>358</v>
      </c>
      <c r="L32" s="60" t="s">
        <v>358</v>
      </c>
      <c r="M32" s="60" t="s">
        <v>358</v>
      </c>
      <c r="N32" s="60">
        <v>20</v>
      </c>
      <c r="O32" s="60">
        <v>22</v>
      </c>
      <c r="P32" s="60" t="s">
        <v>358</v>
      </c>
      <c r="Q32" s="60" t="s">
        <v>358</v>
      </c>
      <c r="R32" s="60" t="s">
        <v>358</v>
      </c>
      <c r="S32" s="60">
        <v>15</v>
      </c>
      <c r="T32" s="60" t="s">
        <v>358</v>
      </c>
      <c r="U32" s="60" t="s">
        <v>358</v>
      </c>
      <c r="V32" s="60" t="s">
        <v>358</v>
      </c>
      <c r="W32" s="60" t="s">
        <v>358</v>
      </c>
      <c r="X32" s="96" t="s">
        <v>358</v>
      </c>
      <c r="Y32" s="122" t="s">
        <v>358</v>
      </c>
      <c r="Z32" s="122" t="s">
        <v>358</v>
      </c>
      <c r="AA32" s="122" t="s">
        <v>358</v>
      </c>
      <c r="AB32" s="122" t="s">
        <v>358</v>
      </c>
    </row>
    <row r="33" spans="1:28" x14ac:dyDescent="0.25">
      <c r="A33" s="101" t="str">
        <f>IFERROR(#REF!,"")</f>
        <v/>
      </c>
      <c r="B33" s="94" t="s">
        <v>370</v>
      </c>
      <c r="C33" s="60">
        <v>31</v>
      </c>
      <c r="D33" s="60">
        <v>4</v>
      </c>
      <c r="E33" s="60">
        <v>87</v>
      </c>
      <c r="F33" s="60" t="s">
        <v>358</v>
      </c>
      <c r="G33" s="60">
        <v>20</v>
      </c>
      <c r="H33" s="60">
        <v>22</v>
      </c>
      <c r="I33" s="60" t="s">
        <v>358</v>
      </c>
      <c r="J33" s="60" t="s">
        <v>358</v>
      </c>
      <c r="K33" s="60" t="s">
        <v>358</v>
      </c>
      <c r="L33" s="60" t="s">
        <v>358</v>
      </c>
      <c r="M33" s="60" t="s">
        <v>358</v>
      </c>
      <c r="N33" s="60" t="s">
        <v>358</v>
      </c>
      <c r="O33" s="60" t="s">
        <v>358</v>
      </c>
      <c r="P33" s="60" t="s">
        <v>358</v>
      </c>
      <c r="Q33" s="60" t="s">
        <v>358</v>
      </c>
      <c r="R33" s="60" t="s">
        <v>358</v>
      </c>
      <c r="S33" s="60" t="s">
        <v>358</v>
      </c>
      <c r="T33" s="60" t="s">
        <v>358</v>
      </c>
      <c r="U33" s="60" t="s">
        <v>358</v>
      </c>
      <c r="V33" s="60" t="s">
        <v>358</v>
      </c>
      <c r="W33" s="60" t="s">
        <v>358</v>
      </c>
      <c r="X33" s="96" t="s">
        <v>358</v>
      </c>
      <c r="Y33" s="122" t="s">
        <v>358</v>
      </c>
      <c r="Z33" s="122">
        <v>11</v>
      </c>
      <c r="AA33" s="122" t="s">
        <v>358</v>
      </c>
      <c r="AB33" s="122">
        <v>22</v>
      </c>
    </row>
    <row r="34" spans="1:28" x14ac:dyDescent="0.25">
      <c r="A34" s="101" t="str">
        <f>IFERROR(#REF!,"")</f>
        <v/>
      </c>
      <c r="B34" s="94" t="s">
        <v>30</v>
      </c>
      <c r="C34" s="60">
        <v>32</v>
      </c>
      <c r="D34" s="60">
        <v>3</v>
      </c>
      <c r="E34" s="60">
        <v>78</v>
      </c>
      <c r="F34" s="60" t="s">
        <v>358</v>
      </c>
      <c r="G34" s="60" t="s">
        <v>358</v>
      </c>
      <c r="H34" s="60" t="s">
        <v>358</v>
      </c>
      <c r="I34" s="60" t="s">
        <v>358</v>
      </c>
      <c r="J34" s="60">
        <v>28</v>
      </c>
      <c r="K34" s="60" t="s">
        <v>358</v>
      </c>
      <c r="L34" s="60" t="s">
        <v>358</v>
      </c>
      <c r="M34" s="60" t="s">
        <v>358</v>
      </c>
      <c r="N34" s="60" t="s">
        <v>358</v>
      </c>
      <c r="O34" s="60" t="s">
        <v>358</v>
      </c>
      <c r="P34" s="60" t="s">
        <v>358</v>
      </c>
      <c r="Q34" s="60">
        <v>14</v>
      </c>
      <c r="R34" s="60" t="s">
        <v>358</v>
      </c>
      <c r="S34" s="60">
        <v>27</v>
      </c>
      <c r="T34" s="60" t="s">
        <v>358</v>
      </c>
      <c r="U34" s="60" t="s">
        <v>358</v>
      </c>
      <c r="V34" s="60" t="s">
        <v>358</v>
      </c>
      <c r="W34" s="60" t="s">
        <v>358</v>
      </c>
      <c r="X34" s="96" t="s">
        <v>358</v>
      </c>
      <c r="Y34" s="122" t="s">
        <v>358</v>
      </c>
      <c r="Z34" s="122" t="s">
        <v>358</v>
      </c>
      <c r="AA34" s="122" t="s">
        <v>358</v>
      </c>
      <c r="AB34" s="122" t="s">
        <v>358</v>
      </c>
    </row>
    <row r="35" spans="1:28" x14ac:dyDescent="0.25">
      <c r="A35" s="101" t="str">
        <f>IFERROR(#REF!,"")</f>
        <v/>
      </c>
      <c r="B35" s="94" t="s">
        <v>397</v>
      </c>
      <c r="C35" s="60">
        <v>33</v>
      </c>
      <c r="D35" s="60">
        <v>4</v>
      </c>
      <c r="E35" s="60">
        <v>76</v>
      </c>
      <c r="F35" s="60" t="s">
        <v>358</v>
      </c>
      <c r="G35" s="60">
        <v>21</v>
      </c>
      <c r="H35" s="60">
        <v>23</v>
      </c>
      <c r="I35" s="60" t="s">
        <v>358</v>
      </c>
      <c r="J35" s="60" t="s">
        <v>358</v>
      </c>
      <c r="K35" s="60" t="s">
        <v>358</v>
      </c>
      <c r="L35" s="60" t="s">
        <v>358</v>
      </c>
      <c r="M35" s="60" t="s">
        <v>358</v>
      </c>
      <c r="N35" s="60" t="s">
        <v>358</v>
      </c>
      <c r="O35" s="60" t="s">
        <v>358</v>
      </c>
      <c r="P35" s="60" t="s">
        <v>358</v>
      </c>
      <c r="Q35" s="60">
        <v>7</v>
      </c>
      <c r="R35" s="60" t="s">
        <v>358</v>
      </c>
      <c r="S35" s="60">
        <v>13</v>
      </c>
      <c r="T35" s="60" t="s">
        <v>358</v>
      </c>
      <c r="U35" s="60" t="s">
        <v>358</v>
      </c>
      <c r="V35" s="60" t="s">
        <v>358</v>
      </c>
      <c r="W35" s="60" t="s">
        <v>358</v>
      </c>
      <c r="X35" s="96" t="s">
        <v>358</v>
      </c>
      <c r="Y35" s="122" t="s">
        <v>358</v>
      </c>
      <c r="Z35" s="122" t="s">
        <v>358</v>
      </c>
      <c r="AA35" s="122" t="s">
        <v>358</v>
      </c>
      <c r="AB35" s="122" t="s">
        <v>358</v>
      </c>
    </row>
    <row r="36" spans="1:28" x14ac:dyDescent="0.25">
      <c r="A36" s="101" t="str">
        <f>IFERROR(#REF!,"")</f>
        <v/>
      </c>
      <c r="B36" s="94" t="s">
        <v>366</v>
      </c>
      <c r="C36" s="60">
        <v>35</v>
      </c>
      <c r="D36" s="60">
        <v>4</v>
      </c>
      <c r="E36" s="60">
        <v>75</v>
      </c>
      <c r="F36" s="60" t="s">
        <v>358</v>
      </c>
      <c r="G36" s="60" t="s">
        <v>358</v>
      </c>
      <c r="H36" s="60" t="s">
        <v>358</v>
      </c>
      <c r="I36" s="60" t="s">
        <v>358</v>
      </c>
      <c r="J36" s="60" t="s">
        <v>358</v>
      </c>
      <c r="K36" s="60" t="s">
        <v>358</v>
      </c>
      <c r="L36" s="60" t="s">
        <v>358</v>
      </c>
      <c r="M36" s="60" t="s">
        <v>358</v>
      </c>
      <c r="N36" s="60" t="s">
        <v>358</v>
      </c>
      <c r="O36" s="60" t="s">
        <v>358</v>
      </c>
      <c r="P36" s="60" t="s">
        <v>358</v>
      </c>
      <c r="Q36" s="60">
        <v>5</v>
      </c>
      <c r="R36" s="60" t="s">
        <v>358</v>
      </c>
      <c r="S36" s="60">
        <v>14</v>
      </c>
      <c r="T36" s="60" t="s">
        <v>358</v>
      </c>
      <c r="U36" s="60" t="s">
        <v>358</v>
      </c>
      <c r="V36" s="60" t="s">
        <v>358</v>
      </c>
      <c r="W36" s="60">
        <v>24</v>
      </c>
      <c r="X36" s="96">
        <v>20</v>
      </c>
      <c r="Y36" s="122" t="s">
        <v>358</v>
      </c>
      <c r="Z36" s="122" t="s">
        <v>358</v>
      </c>
      <c r="AA36" s="122" t="s">
        <v>358</v>
      </c>
      <c r="AB36" s="122" t="s">
        <v>358</v>
      </c>
    </row>
    <row r="37" spans="1:28" x14ac:dyDescent="0.25">
      <c r="A37" s="101" t="str">
        <f>IFERROR(#REF!,"")</f>
        <v/>
      </c>
      <c r="B37" s="94" t="s">
        <v>344</v>
      </c>
      <c r="C37" s="60">
        <v>34</v>
      </c>
      <c r="D37" s="60">
        <v>3</v>
      </c>
      <c r="E37" s="60">
        <v>75</v>
      </c>
      <c r="F37" s="60" t="s">
        <v>358</v>
      </c>
      <c r="G37" s="60" t="s">
        <v>358</v>
      </c>
      <c r="H37" s="60" t="s">
        <v>358</v>
      </c>
      <c r="I37" s="60" t="s">
        <v>358</v>
      </c>
      <c r="J37" s="60" t="s">
        <v>358</v>
      </c>
      <c r="K37" s="60" t="s">
        <v>358</v>
      </c>
      <c r="L37" s="60">
        <v>28</v>
      </c>
      <c r="M37" s="60" t="s">
        <v>358</v>
      </c>
      <c r="N37" s="60">
        <v>18</v>
      </c>
      <c r="O37" s="60" t="s">
        <v>358</v>
      </c>
      <c r="P37" s="60" t="s">
        <v>358</v>
      </c>
      <c r="Q37" s="60" t="s">
        <v>358</v>
      </c>
      <c r="R37" s="60" t="s">
        <v>358</v>
      </c>
      <c r="S37" s="60" t="s">
        <v>358</v>
      </c>
      <c r="T37" s="60" t="s">
        <v>358</v>
      </c>
      <c r="U37" s="60" t="s">
        <v>358</v>
      </c>
      <c r="V37" s="60" t="s">
        <v>358</v>
      </c>
      <c r="W37" s="60" t="s">
        <v>358</v>
      </c>
      <c r="X37" s="96" t="s">
        <v>358</v>
      </c>
      <c r="Y37" s="122" t="s">
        <v>358</v>
      </c>
      <c r="Z37" s="122">
        <v>20</v>
      </c>
      <c r="AA37" s="122" t="s">
        <v>358</v>
      </c>
      <c r="AB37" s="122" t="s">
        <v>358</v>
      </c>
    </row>
    <row r="38" spans="1:28" x14ac:dyDescent="0.25">
      <c r="A38" s="101" t="str">
        <f>IFERROR(#REF!,"")</f>
        <v/>
      </c>
      <c r="B38" s="94" t="s">
        <v>174</v>
      </c>
      <c r="C38" s="60">
        <v>36</v>
      </c>
      <c r="D38" s="60">
        <v>3</v>
      </c>
      <c r="E38" s="60">
        <v>68</v>
      </c>
      <c r="F38" s="60" t="s">
        <v>358</v>
      </c>
      <c r="G38" s="60" t="s">
        <v>358</v>
      </c>
      <c r="H38" s="60" t="s">
        <v>358</v>
      </c>
      <c r="I38" s="60" t="s">
        <v>358</v>
      </c>
      <c r="J38" s="60" t="s">
        <v>358</v>
      </c>
      <c r="K38" s="60" t="s">
        <v>358</v>
      </c>
      <c r="L38" s="60" t="s">
        <v>358</v>
      </c>
      <c r="M38" s="60" t="s">
        <v>358</v>
      </c>
      <c r="N38" s="60" t="s">
        <v>358</v>
      </c>
      <c r="O38" s="60">
        <v>12</v>
      </c>
      <c r="P38" s="60" t="s">
        <v>358</v>
      </c>
      <c r="Q38" s="60" t="s">
        <v>358</v>
      </c>
      <c r="R38" s="60" t="s">
        <v>358</v>
      </c>
      <c r="S38" s="60" t="s">
        <v>358</v>
      </c>
      <c r="T38" s="60" t="s">
        <v>358</v>
      </c>
      <c r="U38" s="60" t="s">
        <v>358</v>
      </c>
      <c r="V38" s="60" t="s">
        <v>358</v>
      </c>
      <c r="W38" s="60" t="s">
        <v>358</v>
      </c>
      <c r="X38" s="96" t="s">
        <v>358</v>
      </c>
      <c r="Y38" s="122" t="s">
        <v>358</v>
      </c>
      <c r="Z38" s="122" t="s">
        <v>358</v>
      </c>
      <c r="AA38" s="122">
        <v>26</v>
      </c>
      <c r="AB38" s="122">
        <v>21</v>
      </c>
    </row>
    <row r="39" spans="1:28" x14ac:dyDescent="0.25">
      <c r="A39" s="101" t="str">
        <f>IFERROR(#REF!,"")</f>
        <v/>
      </c>
      <c r="B39" s="94" t="s">
        <v>157</v>
      </c>
      <c r="C39" s="60">
        <v>37</v>
      </c>
      <c r="D39" s="60">
        <v>3</v>
      </c>
      <c r="E39" s="60">
        <v>65</v>
      </c>
      <c r="F39" s="60" t="s">
        <v>358</v>
      </c>
      <c r="G39" s="60">
        <v>17</v>
      </c>
      <c r="H39" s="60">
        <v>19</v>
      </c>
      <c r="I39" s="60" t="s">
        <v>358</v>
      </c>
      <c r="J39" s="60" t="s">
        <v>358</v>
      </c>
      <c r="K39" s="60" t="s">
        <v>358</v>
      </c>
      <c r="L39" s="60" t="s">
        <v>358</v>
      </c>
      <c r="M39" s="60" t="s">
        <v>358</v>
      </c>
      <c r="N39" s="60" t="s">
        <v>358</v>
      </c>
      <c r="O39" s="60" t="s">
        <v>358</v>
      </c>
      <c r="P39" s="60" t="s">
        <v>358</v>
      </c>
      <c r="Q39" s="60" t="s">
        <v>358</v>
      </c>
      <c r="R39" s="60" t="s">
        <v>358</v>
      </c>
      <c r="S39" s="60" t="s">
        <v>358</v>
      </c>
      <c r="T39" s="60" t="s">
        <v>358</v>
      </c>
      <c r="U39" s="60" t="s">
        <v>358</v>
      </c>
      <c r="V39" s="60" t="s">
        <v>358</v>
      </c>
      <c r="W39" s="60" t="s">
        <v>358</v>
      </c>
      <c r="X39" s="96" t="s">
        <v>358</v>
      </c>
      <c r="Y39" s="122" t="s">
        <v>358</v>
      </c>
      <c r="Z39" s="122" t="s">
        <v>358</v>
      </c>
      <c r="AA39" s="122" t="s">
        <v>358</v>
      </c>
      <c r="AB39" s="122">
        <v>20</v>
      </c>
    </row>
    <row r="40" spans="1:28" x14ac:dyDescent="0.25">
      <c r="A40" s="101" t="str">
        <f>IFERROR(#REF!,"")</f>
        <v/>
      </c>
      <c r="B40" s="94" t="s">
        <v>331</v>
      </c>
      <c r="C40" s="60">
        <v>38</v>
      </c>
      <c r="D40" s="60">
        <v>2</v>
      </c>
      <c r="E40" s="60">
        <v>60</v>
      </c>
      <c r="F40" s="60" t="s">
        <v>358</v>
      </c>
      <c r="G40" s="60" t="s">
        <v>358</v>
      </c>
      <c r="H40" s="60" t="s">
        <v>358</v>
      </c>
      <c r="I40" s="60" t="s">
        <v>358</v>
      </c>
      <c r="J40" s="60" t="s">
        <v>358</v>
      </c>
      <c r="K40" s="60" t="s">
        <v>358</v>
      </c>
      <c r="L40" s="60" t="s">
        <v>358</v>
      </c>
      <c r="M40" s="60" t="s">
        <v>358</v>
      </c>
      <c r="N40" s="60">
        <v>28</v>
      </c>
      <c r="O40" s="60" t="s">
        <v>358</v>
      </c>
      <c r="P40" s="60" t="s">
        <v>358</v>
      </c>
      <c r="Q40" s="60">
        <v>26</v>
      </c>
      <c r="R40" s="60" t="s">
        <v>358</v>
      </c>
      <c r="S40" s="60" t="s">
        <v>358</v>
      </c>
      <c r="T40" s="60" t="s">
        <v>358</v>
      </c>
      <c r="U40" s="60" t="s">
        <v>358</v>
      </c>
      <c r="V40" s="60" t="s">
        <v>358</v>
      </c>
      <c r="W40" s="60" t="s">
        <v>358</v>
      </c>
      <c r="X40" s="96" t="s">
        <v>358</v>
      </c>
      <c r="Y40" s="122" t="s">
        <v>358</v>
      </c>
      <c r="Z40" s="122" t="s">
        <v>358</v>
      </c>
      <c r="AA40" s="122" t="s">
        <v>358</v>
      </c>
      <c r="AB40" s="122" t="s">
        <v>358</v>
      </c>
    </row>
    <row r="41" spans="1:28" x14ac:dyDescent="0.25">
      <c r="A41" s="101" t="str">
        <f>IFERROR(#REF!,"")</f>
        <v/>
      </c>
      <c r="B41" s="94" t="s">
        <v>48</v>
      </c>
      <c r="C41" s="60">
        <v>39</v>
      </c>
      <c r="D41" s="60">
        <v>2</v>
      </c>
      <c r="E41" s="60">
        <v>58</v>
      </c>
      <c r="F41" s="60" t="s">
        <v>358</v>
      </c>
      <c r="G41" s="60" t="s">
        <v>358</v>
      </c>
      <c r="H41" s="60" t="s">
        <v>358</v>
      </c>
      <c r="I41" s="60" t="s">
        <v>358</v>
      </c>
      <c r="J41" s="60" t="s">
        <v>358</v>
      </c>
      <c r="K41" s="60" t="s">
        <v>358</v>
      </c>
      <c r="L41" s="60" t="s">
        <v>358</v>
      </c>
      <c r="M41" s="60" t="s">
        <v>358</v>
      </c>
      <c r="N41" s="60" t="s">
        <v>358</v>
      </c>
      <c r="O41" s="60" t="s">
        <v>358</v>
      </c>
      <c r="P41" s="60" t="s">
        <v>358</v>
      </c>
      <c r="Q41" s="60">
        <v>25</v>
      </c>
      <c r="R41" s="60" t="s">
        <v>358</v>
      </c>
      <c r="S41" s="60" t="s">
        <v>358</v>
      </c>
      <c r="T41" s="60" t="s">
        <v>358</v>
      </c>
      <c r="U41" s="60">
        <v>27</v>
      </c>
      <c r="V41" s="60" t="s">
        <v>358</v>
      </c>
      <c r="W41" s="60" t="s">
        <v>358</v>
      </c>
      <c r="X41" s="96" t="s">
        <v>358</v>
      </c>
      <c r="Y41" s="122" t="s">
        <v>358</v>
      </c>
      <c r="Z41" s="122" t="s">
        <v>358</v>
      </c>
      <c r="AA41" s="122" t="s">
        <v>358</v>
      </c>
      <c r="AB41" s="122" t="s">
        <v>358</v>
      </c>
    </row>
    <row r="42" spans="1:28" x14ac:dyDescent="0.25">
      <c r="A42" s="101" t="str">
        <f>IFERROR(#REF!,"")</f>
        <v/>
      </c>
      <c r="B42" s="94" t="s">
        <v>298</v>
      </c>
      <c r="C42" s="60">
        <v>40</v>
      </c>
      <c r="D42" s="60">
        <v>2</v>
      </c>
      <c r="E42" s="60">
        <v>57</v>
      </c>
      <c r="F42" s="60" t="s">
        <v>358</v>
      </c>
      <c r="G42" s="60">
        <v>24</v>
      </c>
      <c r="H42" s="60">
        <v>27</v>
      </c>
      <c r="I42" s="60" t="s">
        <v>358</v>
      </c>
      <c r="J42" s="60" t="s">
        <v>358</v>
      </c>
      <c r="K42" s="60" t="s">
        <v>358</v>
      </c>
      <c r="L42" s="60" t="s">
        <v>358</v>
      </c>
      <c r="M42" s="60" t="s">
        <v>358</v>
      </c>
      <c r="N42" s="60" t="s">
        <v>358</v>
      </c>
      <c r="O42" s="60" t="s">
        <v>358</v>
      </c>
      <c r="P42" s="60" t="s">
        <v>358</v>
      </c>
      <c r="Q42" s="60" t="s">
        <v>358</v>
      </c>
      <c r="R42" s="60" t="s">
        <v>358</v>
      </c>
      <c r="S42" s="60" t="s">
        <v>358</v>
      </c>
      <c r="T42" s="60" t="s">
        <v>358</v>
      </c>
      <c r="U42" s="60" t="s">
        <v>358</v>
      </c>
      <c r="V42" s="60" t="s">
        <v>358</v>
      </c>
      <c r="W42" s="60" t="s">
        <v>358</v>
      </c>
      <c r="X42" s="96" t="s">
        <v>358</v>
      </c>
      <c r="Y42" s="122" t="s">
        <v>358</v>
      </c>
      <c r="Z42" s="122" t="s">
        <v>358</v>
      </c>
      <c r="AA42" s="122" t="s">
        <v>358</v>
      </c>
      <c r="AB42" s="122" t="s">
        <v>358</v>
      </c>
    </row>
    <row r="43" spans="1:28" x14ac:dyDescent="0.25">
      <c r="A43" s="101" t="str">
        <f>IFERROR(#REF!,"")</f>
        <v/>
      </c>
      <c r="B43" s="94" t="s">
        <v>32</v>
      </c>
      <c r="C43" s="60">
        <v>41</v>
      </c>
      <c r="D43" s="60">
        <v>2</v>
      </c>
      <c r="E43" s="60">
        <v>54</v>
      </c>
      <c r="F43" s="60" t="s">
        <v>358</v>
      </c>
      <c r="G43" s="60" t="s">
        <v>358</v>
      </c>
      <c r="H43" s="60" t="s">
        <v>358</v>
      </c>
      <c r="I43" s="60" t="s">
        <v>358</v>
      </c>
      <c r="J43" s="60" t="s">
        <v>358</v>
      </c>
      <c r="K43" s="60">
        <v>21</v>
      </c>
      <c r="L43" s="60" t="s">
        <v>358</v>
      </c>
      <c r="M43" s="60" t="s">
        <v>358</v>
      </c>
      <c r="N43" s="60" t="s">
        <v>358</v>
      </c>
      <c r="O43" s="60" t="s">
        <v>358</v>
      </c>
      <c r="P43" s="60" t="s">
        <v>358</v>
      </c>
      <c r="Q43" s="60" t="s">
        <v>358</v>
      </c>
      <c r="R43" s="60" t="s">
        <v>358</v>
      </c>
      <c r="S43" s="60" t="s">
        <v>358</v>
      </c>
      <c r="T43" s="60" t="s">
        <v>358</v>
      </c>
      <c r="U43" s="60" t="s">
        <v>358</v>
      </c>
      <c r="V43" s="60" t="s">
        <v>358</v>
      </c>
      <c r="W43" s="60" t="s">
        <v>358</v>
      </c>
      <c r="X43" s="96" t="s">
        <v>358</v>
      </c>
      <c r="Y43" s="122" t="s">
        <v>358</v>
      </c>
      <c r="Z43" s="122" t="s">
        <v>358</v>
      </c>
      <c r="AA43" s="122">
        <v>27</v>
      </c>
      <c r="AB43" s="122" t="s">
        <v>358</v>
      </c>
    </row>
    <row r="44" spans="1:28" x14ac:dyDescent="0.25">
      <c r="A44" s="101" t="str">
        <f>IFERROR(#REF!,"")</f>
        <v/>
      </c>
      <c r="B44" s="94" t="s">
        <v>372</v>
      </c>
      <c r="C44" s="60">
        <v>42</v>
      </c>
      <c r="D44" s="60">
        <v>3</v>
      </c>
      <c r="E44" s="60">
        <v>52</v>
      </c>
      <c r="F44" s="60" t="s">
        <v>358</v>
      </c>
      <c r="G44" s="60" t="s">
        <v>358</v>
      </c>
      <c r="H44" s="60" t="s">
        <v>358</v>
      </c>
      <c r="I44" s="60" t="s">
        <v>358</v>
      </c>
      <c r="J44" s="60" t="s">
        <v>358</v>
      </c>
      <c r="K44" s="60" t="s">
        <v>358</v>
      </c>
      <c r="L44" s="60" t="s">
        <v>358</v>
      </c>
      <c r="M44" s="60" t="s">
        <v>358</v>
      </c>
      <c r="N44" s="60" t="s">
        <v>358</v>
      </c>
      <c r="O44" s="60" t="s">
        <v>358</v>
      </c>
      <c r="P44" s="60" t="s">
        <v>358</v>
      </c>
      <c r="Q44" s="60">
        <v>1</v>
      </c>
      <c r="R44" s="60" t="s">
        <v>358</v>
      </c>
      <c r="S44" s="60" t="s">
        <v>358</v>
      </c>
      <c r="T44" s="60" t="s">
        <v>358</v>
      </c>
      <c r="U44" s="60">
        <v>21</v>
      </c>
      <c r="V44" s="60" t="s">
        <v>358</v>
      </c>
      <c r="W44" s="60" t="s">
        <v>358</v>
      </c>
      <c r="X44" s="96">
        <v>21</v>
      </c>
      <c r="Y44" s="122" t="s">
        <v>358</v>
      </c>
      <c r="Z44" s="122" t="s">
        <v>358</v>
      </c>
      <c r="AA44" s="122" t="s">
        <v>358</v>
      </c>
      <c r="AB44" s="122" t="s">
        <v>358</v>
      </c>
    </row>
    <row r="45" spans="1:28" x14ac:dyDescent="0.25">
      <c r="A45" s="101" t="str">
        <f>IFERROR(#REF!,"")</f>
        <v/>
      </c>
      <c r="B45" s="94" t="s">
        <v>26</v>
      </c>
      <c r="C45" s="60">
        <v>43</v>
      </c>
      <c r="D45" s="60">
        <v>2</v>
      </c>
      <c r="E45" s="60">
        <v>44</v>
      </c>
      <c r="F45" s="60" t="s">
        <v>358</v>
      </c>
      <c r="G45" s="60" t="s">
        <v>358</v>
      </c>
      <c r="H45" s="60" t="s">
        <v>358</v>
      </c>
      <c r="I45" s="60" t="s">
        <v>358</v>
      </c>
      <c r="J45" s="60" t="s">
        <v>358</v>
      </c>
      <c r="K45" s="60" t="s">
        <v>358</v>
      </c>
      <c r="L45" s="60" t="s">
        <v>358</v>
      </c>
      <c r="M45" s="60" t="s">
        <v>358</v>
      </c>
      <c r="N45" s="60" t="s">
        <v>358</v>
      </c>
      <c r="O45" s="60" t="s">
        <v>358</v>
      </c>
      <c r="P45" s="60" t="s">
        <v>358</v>
      </c>
      <c r="Q45" s="60">
        <v>17</v>
      </c>
      <c r="R45" s="60" t="s">
        <v>358</v>
      </c>
      <c r="S45" s="60">
        <v>21</v>
      </c>
      <c r="T45" s="60" t="s">
        <v>358</v>
      </c>
      <c r="U45" s="60" t="s">
        <v>358</v>
      </c>
      <c r="V45" s="60" t="s">
        <v>358</v>
      </c>
      <c r="W45" s="60" t="s">
        <v>358</v>
      </c>
      <c r="X45" s="96" t="s">
        <v>358</v>
      </c>
      <c r="Y45" s="122" t="s">
        <v>358</v>
      </c>
      <c r="Z45" s="122" t="s">
        <v>358</v>
      </c>
      <c r="AA45" s="122" t="s">
        <v>358</v>
      </c>
      <c r="AB45" s="122" t="s">
        <v>358</v>
      </c>
    </row>
    <row r="46" spans="1:28" x14ac:dyDescent="0.25">
      <c r="A46" s="101" t="str">
        <f>IFERROR(#REF!,"")</f>
        <v/>
      </c>
      <c r="B46" s="94" t="s">
        <v>302</v>
      </c>
      <c r="C46" s="60">
        <v>44</v>
      </c>
      <c r="D46" s="60">
        <v>2</v>
      </c>
      <c r="E46" s="60">
        <v>42</v>
      </c>
      <c r="F46" s="60" t="s">
        <v>358</v>
      </c>
      <c r="G46" s="60" t="s">
        <v>358</v>
      </c>
      <c r="H46" s="60" t="s">
        <v>358</v>
      </c>
      <c r="I46" s="60" t="s">
        <v>358</v>
      </c>
      <c r="J46" s="60">
        <v>19</v>
      </c>
      <c r="K46" s="60" t="s">
        <v>358</v>
      </c>
      <c r="L46" s="60" t="s">
        <v>358</v>
      </c>
      <c r="M46" s="60" t="s">
        <v>358</v>
      </c>
      <c r="N46" s="60" t="s">
        <v>358</v>
      </c>
      <c r="O46" s="60">
        <v>17</v>
      </c>
      <c r="P46" s="60" t="s">
        <v>358</v>
      </c>
      <c r="Q46" s="60" t="s">
        <v>358</v>
      </c>
      <c r="R46" s="60" t="s">
        <v>358</v>
      </c>
      <c r="S46" s="60" t="s">
        <v>358</v>
      </c>
      <c r="T46" s="60" t="s">
        <v>358</v>
      </c>
      <c r="U46" s="60" t="s">
        <v>358</v>
      </c>
      <c r="V46" s="60" t="s">
        <v>358</v>
      </c>
      <c r="W46" s="60" t="s">
        <v>358</v>
      </c>
      <c r="X46" s="96" t="s">
        <v>358</v>
      </c>
      <c r="Y46" s="122" t="s">
        <v>358</v>
      </c>
      <c r="Z46" s="122" t="s">
        <v>358</v>
      </c>
      <c r="AA46" s="122" t="s">
        <v>358</v>
      </c>
      <c r="AB46" s="122" t="s">
        <v>358</v>
      </c>
    </row>
    <row r="47" spans="1:28" ht="15.75" thickBot="1" x14ac:dyDescent="0.3">
      <c r="A47" s="101" t="str">
        <f>IFERROR(#REF!,"")</f>
        <v/>
      </c>
      <c r="B47" s="95" t="s">
        <v>304</v>
      </c>
      <c r="C47" s="60">
        <v>45</v>
      </c>
      <c r="D47" s="60">
        <v>2</v>
      </c>
      <c r="E47" s="60">
        <v>41</v>
      </c>
      <c r="F47" s="60" t="s">
        <v>358</v>
      </c>
      <c r="G47" s="60" t="s">
        <v>358</v>
      </c>
      <c r="H47" s="60" t="s">
        <v>358</v>
      </c>
      <c r="I47" s="60" t="s">
        <v>358</v>
      </c>
      <c r="J47" s="60" t="s">
        <v>358</v>
      </c>
      <c r="K47" s="60" t="s">
        <v>358</v>
      </c>
      <c r="L47" s="60" t="s">
        <v>358</v>
      </c>
      <c r="M47" s="60" t="s">
        <v>358</v>
      </c>
      <c r="N47" s="60" t="s">
        <v>358</v>
      </c>
      <c r="O47" s="60">
        <v>18</v>
      </c>
      <c r="P47" s="60" t="s">
        <v>358</v>
      </c>
      <c r="Q47" s="60" t="s">
        <v>358</v>
      </c>
      <c r="R47" s="60" t="s">
        <v>358</v>
      </c>
      <c r="S47" s="60">
        <v>17</v>
      </c>
      <c r="T47" s="60" t="s">
        <v>358</v>
      </c>
      <c r="U47" s="60" t="s">
        <v>358</v>
      </c>
      <c r="V47" s="60" t="s">
        <v>358</v>
      </c>
      <c r="W47" s="60" t="s">
        <v>358</v>
      </c>
      <c r="X47" s="96" t="s">
        <v>358</v>
      </c>
      <c r="Y47" s="122" t="s">
        <v>358</v>
      </c>
      <c r="Z47" s="122" t="s">
        <v>358</v>
      </c>
      <c r="AA47" s="122" t="s">
        <v>358</v>
      </c>
      <c r="AB47" s="122" t="s">
        <v>358</v>
      </c>
    </row>
    <row r="48" spans="1:28" ht="15.75" thickBot="1" x14ac:dyDescent="0.3">
      <c r="A48" s="101" t="str">
        <f>IFERROR(#REF!,"")</f>
        <v/>
      </c>
      <c r="B48" s="95" t="s">
        <v>371</v>
      </c>
      <c r="C48" s="60">
        <v>47</v>
      </c>
      <c r="D48" s="60">
        <v>2</v>
      </c>
      <c r="E48" s="60">
        <v>38</v>
      </c>
      <c r="F48" s="60" t="s">
        <v>358</v>
      </c>
      <c r="G48" s="60" t="s">
        <v>358</v>
      </c>
      <c r="H48" s="60">
        <v>20</v>
      </c>
      <c r="I48" s="60" t="s">
        <v>358</v>
      </c>
      <c r="J48" s="60" t="s">
        <v>358</v>
      </c>
      <c r="K48" s="60" t="s">
        <v>358</v>
      </c>
      <c r="L48" s="60" t="s">
        <v>358</v>
      </c>
      <c r="M48" s="60" t="s">
        <v>358</v>
      </c>
      <c r="N48" s="60" t="s">
        <v>358</v>
      </c>
      <c r="O48" s="60" t="s">
        <v>358</v>
      </c>
      <c r="P48" s="60" t="s">
        <v>358</v>
      </c>
      <c r="Q48" s="60" t="s">
        <v>358</v>
      </c>
      <c r="R48" s="60" t="s">
        <v>358</v>
      </c>
      <c r="S48" s="60" t="s">
        <v>358</v>
      </c>
      <c r="T48" s="60" t="s">
        <v>358</v>
      </c>
      <c r="U48" s="60" t="s">
        <v>358</v>
      </c>
      <c r="V48" s="60" t="s">
        <v>358</v>
      </c>
      <c r="W48" s="60" t="s">
        <v>358</v>
      </c>
      <c r="X48" s="96" t="s">
        <v>358</v>
      </c>
      <c r="Y48" s="122" t="s">
        <v>358</v>
      </c>
      <c r="Z48" s="122">
        <v>12</v>
      </c>
      <c r="AA48" s="122" t="s">
        <v>358</v>
      </c>
      <c r="AB48" s="122" t="s">
        <v>358</v>
      </c>
    </row>
    <row r="49" spans="1:28" ht="15.75" thickBot="1" x14ac:dyDescent="0.3">
      <c r="A49" s="101" t="str">
        <f>IFERROR(#REF!,"")</f>
        <v/>
      </c>
      <c r="B49" s="95" t="s">
        <v>400</v>
      </c>
      <c r="C49" s="60">
        <v>46</v>
      </c>
      <c r="D49" s="60">
        <v>2</v>
      </c>
      <c r="E49" s="60">
        <v>38</v>
      </c>
      <c r="F49" s="60" t="s">
        <v>358</v>
      </c>
      <c r="G49" s="60" t="s">
        <v>358</v>
      </c>
      <c r="H49" s="60" t="s">
        <v>358</v>
      </c>
      <c r="I49" s="60" t="s">
        <v>358</v>
      </c>
      <c r="J49" s="60" t="s">
        <v>358</v>
      </c>
      <c r="K49" s="60" t="s">
        <v>358</v>
      </c>
      <c r="L49" s="60" t="s">
        <v>358</v>
      </c>
      <c r="M49" s="60" t="s">
        <v>358</v>
      </c>
      <c r="N49" s="60" t="s">
        <v>358</v>
      </c>
      <c r="O49" s="60" t="s">
        <v>358</v>
      </c>
      <c r="P49" s="60" t="s">
        <v>358</v>
      </c>
      <c r="Q49" s="60">
        <v>12</v>
      </c>
      <c r="R49" s="60" t="s">
        <v>358</v>
      </c>
      <c r="S49" s="60">
        <v>20</v>
      </c>
      <c r="T49" s="60" t="s">
        <v>358</v>
      </c>
      <c r="U49" s="60" t="s">
        <v>358</v>
      </c>
      <c r="V49" s="60" t="s">
        <v>358</v>
      </c>
      <c r="W49" s="60" t="s">
        <v>358</v>
      </c>
      <c r="X49" s="96" t="s">
        <v>358</v>
      </c>
      <c r="Y49" s="122" t="s">
        <v>358</v>
      </c>
      <c r="Z49" s="122" t="s">
        <v>358</v>
      </c>
      <c r="AA49" s="122" t="s">
        <v>358</v>
      </c>
      <c r="AB49" s="122" t="s">
        <v>358</v>
      </c>
    </row>
    <row r="50" spans="1:28" ht="15.75" thickBot="1" x14ac:dyDescent="0.3">
      <c r="A50" s="101" t="str">
        <f>IFERROR(#REF!,"")</f>
        <v/>
      </c>
      <c r="B50" s="95" t="s">
        <v>338</v>
      </c>
      <c r="C50" s="60">
        <v>48</v>
      </c>
      <c r="D50" s="60">
        <v>2</v>
      </c>
      <c r="E50" s="60">
        <v>36</v>
      </c>
      <c r="F50" s="60" t="s">
        <v>358</v>
      </c>
      <c r="G50" s="60" t="s">
        <v>358</v>
      </c>
      <c r="H50" s="60" t="s">
        <v>358</v>
      </c>
      <c r="I50" s="60" t="s">
        <v>358</v>
      </c>
      <c r="J50" s="60" t="s">
        <v>358</v>
      </c>
      <c r="K50" s="60" t="s">
        <v>358</v>
      </c>
      <c r="L50" s="60" t="s">
        <v>358</v>
      </c>
      <c r="M50" s="60" t="s">
        <v>358</v>
      </c>
      <c r="N50" s="60" t="s">
        <v>358</v>
      </c>
      <c r="O50" s="60">
        <v>11</v>
      </c>
      <c r="P50" s="60" t="s">
        <v>358</v>
      </c>
      <c r="Q50" s="60" t="s">
        <v>358</v>
      </c>
      <c r="R50" s="60" t="s">
        <v>358</v>
      </c>
      <c r="S50" s="60" t="s">
        <v>358</v>
      </c>
      <c r="T50" s="60" t="s">
        <v>358</v>
      </c>
      <c r="U50" s="60">
        <v>19</v>
      </c>
      <c r="V50" s="60" t="s">
        <v>358</v>
      </c>
      <c r="W50" s="60" t="s">
        <v>358</v>
      </c>
      <c r="X50" s="96" t="s">
        <v>358</v>
      </c>
      <c r="Y50" s="122" t="s">
        <v>358</v>
      </c>
      <c r="Z50" s="122" t="s">
        <v>358</v>
      </c>
      <c r="AA50" s="122" t="s">
        <v>358</v>
      </c>
      <c r="AB50" s="122" t="s">
        <v>358</v>
      </c>
    </row>
    <row r="51" spans="1:28" ht="15.75" thickBot="1" x14ac:dyDescent="0.3">
      <c r="A51" s="101" t="str">
        <f>IFERROR(#REF!,"")</f>
        <v/>
      </c>
      <c r="B51" s="95" t="s">
        <v>401</v>
      </c>
      <c r="C51" s="60">
        <v>49</v>
      </c>
      <c r="D51" s="60">
        <v>2</v>
      </c>
      <c r="E51" s="60">
        <v>35</v>
      </c>
      <c r="F51" s="60" t="s">
        <v>358</v>
      </c>
      <c r="G51" s="60" t="s">
        <v>358</v>
      </c>
      <c r="H51" s="60" t="s">
        <v>358</v>
      </c>
      <c r="I51" s="60" t="s">
        <v>358</v>
      </c>
      <c r="J51" s="60" t="s">
        <v>358</v>
      </c>
      <c r="K51" s="60" t="s">
        <v>358</v>
      </c>
      <c r="L51" s="60" t="s">
        <v>358</v>
      </c>
      <c r="M51" s="60" t="s">
        <v>358</v>
      </c>
      <c r="N51" s="60">
        <v>21</v>
      </c>
      <c r="O51" s="60" t="s">
        <v>358</v>
      </c>
      <c r="P51" s="60" t="s">
        <v>358</v>
      </c>
      <c r="Q51" s="60">
        <v>8</v>
      </c>
      <c r="R51" s="60" t="s">
        <v>358</v>
      </c>
      <c r="S51" s="60" t="s">
        <v>358</v>
      </c>
      <c r="T51" s="60" t="s">
        <v>358</v>
      </c>
      <c r="U51" s="60" t="s">
        <v>358</v>
      </c>
      <c r="V51" s="60" t="s">
        <v>358</v>
      </c>
      <c r="W51" s="60" t="s">
        <v>358</v>
      </c>
      <c r="X51" s="96" t="s">
        <v>358</v>
      </c>
      <c r="Y51" s="122" t="s">
        <v>358</v>
      </c>
      <c r="Z51" s="122" t="s">
        <v>358</v>
      </c>
      <c r="AA51" s="122" t="s">
        <v>358</v>
      </c>
      <c r="AB51" s="122" t="s">
        <v>358</v>
      </c>
    </row>
    <row r="52" spans="1:28" ht="15.75" thickBot="1" x14ac:dyDescent="0.3">
      <c r="A52" s="101" t="str">
        <f>IFERROR(#REF!,"")</f>
        <v/>
      </c>
      <c r="B52" s="95" t="s">
        <v>265</v>
      </c>
      <c r="C52" s="60">
        <v>50</v>
      </c>
      <c r="D52" s="60">
        <v>2</v>
      </c>
      <c r="E52" s="60">
        <v>33</v>
      </c>
      <c r="F52" s="60" t="s">
        <v>358</v>
      </c>
      <c r="G52" s="60" t="s">
        <v>358</v>
      </c>
      <c r="H52" s="60" t="s">
        <v>358</v>
      </c>
      <c r="I52" s="60" t="s">
        <v>358</v>
      </c>
      <c r="J52" s="60" t="s">
        <v>358</v>
      </c>
      <c r="K52" s="60" t="s">
        <v>358</v>
      </c>
      <c r="L52" s="60" t="s">
        <v>358</v>
      </c>
      <c r="M52" s="60" t="s">
        <v>358</v>
      </c>
      <c r="N52" s="60" t="s">
        <v>358</v>
      </c>
      <c r="O52" s="60" t="s">
        <v>358</v>
      </c>
      <c r="P52" s="60" t="s">
        <v>358</v>
      </c>
      <c r="Q52" s="60" t="s">
        <v>358</v>
      </c>
      <c r="R52" s="60" t="s">
        <v>358</v>
      </c>
      <c r="S52" s="60" t="s">
        <v>358</v>
      </c>
      <c r="T52" s="60" t="s">
        <v>358</v>
      </c>
      <c r="U52" s="60" t="s">
        <v>358</v>
      </c>
      <c r="V52" s="60" t="s">
        <v>358</v>
      </c>
      <c r="W52" s="60" t="s">
        <v>358</v>
      </c>
      <c r="X52" s="96">
        <v>14</v>
      </c>
      <c r="Y52" s="122" t="s">
        <v>358</v>
      </c>
      <c r="Z52" s="122">
        <v>13</v>
      </c>
      <c r="AA52" s="122" t="s">
        <v>358</v>
      </c>
      <c r="AB52" s="122" t="s">
        <v>358</v>
      </c>
    </row>
    <row r="53" spans="1:28" ht="15.75" thickBot="1" x14ac:dyDescent="0.3">
      <c r="A53" s="101" t="str">
        <f>IFERROR(#REF!,"")</f>
        <v/>
      </c>
      <c r="B53" s="95" t="s">
        <v>266</v>
      </c>
      <c r="C53" s="60">
        <v>51</v>
      </c>
      <c r="D53" s="60">
        <v>1</v>
      </c>
      <c r="E53" s="60">
        <v>32</v>
      </c>
      <c r="F53" s="60" t="s">
        <v>358</v>
      </c>
      <c r="G53" s="60" t="s">
        <v>358</v>
      </c>
      <c r="H53" s="60" t="s">
        <v>358</v>
      </c>
      <c r="I53" s="60" t="s">
        <v>358</v>
      </c>
      <c r="J53" s="60">
        <v>29</v>
      </c>
      <c r="K53" s="60" t="s">
        <v>358</v>
      </c>
      <c r="L53" s="60" t="s">
        <v>358</v>
      </c>
      <c r="M53" s="60" t="s">
        <v>358</v>
      </c>
      <c r="N53" s="60" t="s">
        <v>358</v>
      </c>
      <c r="O53" s="60" t="s">
        <v>358</v>
      </c>
      <c r="P53" s="60" t="s">
        <v>358</v>
      </c>
      <c r="Q53" s="60" t="s">
        <v>358</v>
      </c>
      <c r="R53" s="60" t="s">
        <v>358</v>
      </c>
      <c r="S53" s="60" t="s">
        <v>358</v>
      </c>
      <c r="T53" s="60" t="s">
        <v>358</v>
      </c>
      <c r="U53" s="60" t="s">
        <v>358</v>
      </c>
      <c r="V53" s="60" t="s">
        <v>358</v>
      </c>
      <c r="W53" s="60" t="s">
        <v>358</v>
      </c>
      <c r="X53" s="96" t="s">
        <v>358</v>
      </c>
      <c r="Y53" s="122" t="s">
        <v>358</v>
      </c>
      <c r="Z53" s="122" t="s">
        <v>358</v>
      </c>
      <c r="AA53" s="122" t="s">
        <v>358</v>
      </c>
      <c r="AB53" s="122" t="s">
        <v>358</v>
      </c>
    </row>
    <row r="54" spans="1:28" x14ac:dyDescent="0.25">
      <c r="A54" s="101" t="str">
        <f>IFERROR(#REF!,"")</f>
        <v/>
      </c>
      <c r="B54" s="114" t="s">
        <v>402</v>
      </c>
      <c r="C54" s="115">
        <v>52</v>
      </c>
      <c r="D54" s="115">
        <v>1</v>
      </c>
      <c r="E54" s="115">
        <v>31</v>
      </c>
      <c r="F54" s="115" t="s">
        <v>358</v>
      </c>
      <c r="G54" s="115" t="s">
        <v>358</v>
      </c>
      <c r="H54" s="115" t="s">
        <v>358</v>
      </c>
      <c r="I54" s="115" t="s">
        <v>358</v>
      </c>
      <c r="J54" s="115" t="s">
        <v>358</v>
      </c>
      <c r="K54" s="115" t="s">
        <v>358</v>
      </c>
      <c r="L54" s="115" t="s">
        <v>358</v>
      </c>
      <c r="M54" s="115" t="s">
        <v>358</v>
      </c>
      <c r="N54" s="115" t="s">
        <v>358</v>
      </c>
      <c r="O54" s="115" t="s">
        <v>358</v>
      </c>
      <c r="P54" s="115" t="s">
        <v>358</v>
      </c>
      <c r="Q54" s="115" t="s">
        <v>358</v>
      </c>
      <c r="R54" s="115" t="s">
        <v>358</v>
      </c>
      <c r="S54" s="115" t="s">
        <v>358</v>
      </c>
      <c r="T54" s="115" t="s">
        <v>358</v>
      </c>
      <c r="U54" s="115" t="s">
        <v>358</v>
      </c>
      <c r="V54" s="115" t="s">
        <v>358</v>
      </c>
      <c r="W54" s="115" t="s">
        <v>358</v>
      </c>
      <c r="X54" s="116">
        <v>28</v>
      </c>
      <c r="Y54" s="122" t="s">
        <v>358</v>
      </c>
      <c r="Z54" s="122" t="s">
        <v>358</v>
      </c>
      <c r="AA54" s="122" t="s">
        <v>358</v>
      </c>
      <c r="AB54" s="122" t="s">
        <v>358</v>
      </c>
    </row>
    <row r="55" spans="1:28" x14ac:dyDescent="0.25">
      <c r="A55" s="101" t="str">
        <f>IFERROR(#REF!,"")</f>
        <v/>
      </c>
      <c r="B55" s="114" t="s">
        <v>232</v>
      </c>
      <c r="C55" s="115">
        <v>54</v>
      </c>
      <c r="D55" s="115">
        <v>1</v>
      </c>
      <c r="E55" s="115">
        <v>30</v>
      </c>
      <c r="F55" s="115" t="s">
        <v>358</v>
      </c>
      <c r="G55" s="115" t="s">
        <v>358</v>
      </c>
      <c r="H55" s="115" t="s">
        <v>358</v>
      </c>
      <c r="I55" s="115" t="s">
        <v>358</v>
      </c>
      <c r="J55" s="115" t="s">
        <v>358</v>
      </c>
      <c r="K55" s="115">
        <v>27</v>
      </c>
      <c r="L55" s="115" t="s">
        <v>358</v>
      </c>
      <c r="M55" s="115" t="s">
        <v>358</v>
      </c>
      <c r="N55" s="115" t="s">
        <v>358</v>
      </c>
      <c r="O55" s="115" t="s">
        <v>358</v>
      </c>
      <c r="P55" s="115" t="s">
        <v>358</v>
      </c>
      <c r="Q55" s="115" t="s">
        <v>358</v>
      </c>
      <c r="R55" s="115" t="s">
        <v>358</v>
      </c>
      <c r="S55" s="115" t="s">
        <v>358</v>
      </c>
      <c r="T55" s="115" t="s">
        <v>358</v>
      </c>
      <c r="U55" s="115" t="s">
        <v>358</v>
      </c>
      <c r="V55" s="115" t="s">
        <v>358</v>
      </c>
      <c r="W55" s="115" t="s">
        <v>358</v>
      </c>
      <c r="X55" s="116" t="s">
        <v>358</v>
      </c>
      <c r="Y55" s="122" t="s">
        <v>358</v>
      </c>
      <c r="Z55" s="122" t="s">
        <v>358</v>
      </c>
      <c r="AA55" s="122" t="s">
        <v>358</v>
      </c>
      <c r="AB55" s="122" t="s">
        <v>358</v>
      </c>
    </row>
    <row r="56" spans="1:28" x14ac:dyDescent="0.25">
      <c r="A56" s="101" t="str">
        <f>IFERROR(#REF!,"")</f>
        <v/>
      </c>
      <c r="B56" s="114" t="s">
        <v>143</v>
      </c>
      <c r="C56" s="115">
        <v>53</v>
      </c>
      <c r="D56" s="115">
        <v>1</v>
      </c>
      <c r="E56" s="115">
        <v>30</v>
      </c>
      <c r="F56" s="115" t="s">
        <v>358</v>
      </c>
      <c r="G56" s="115" t="s">
        <v>358</v>
      </c>
      <c r="H56" s="115" t="s">
        <v>358</v>
      </c>
      <c r="I56" s="115" t="s">
        <v>358</v>
      </c>
      <c r="J56" s="115">
        <v>27</v>
      </c>
      <c r="K56" s="115" t="s">
        <v>358</v>
      </c>
      <c r="L56" s="115" t="s">
        <v>358</v>
      </c>
      <c r="M56" s="115" t="s">
        <v>358</v>
      </c>
      <c r="N56" s="115" t="s">
        <v>358</v>
      </c>
      <c r="O56" s="115" t="s">
        <v>358</v>
      </c>
      <c r="P56" s="115" t="s">
        <v>358</v>
      </c>
      <c r="Q56" s="115" t="s">
        <v>358</v>
      </c>
      <c r="R56" s="115" t="s">
        <v>358</v>
      </c>
      <c r="S56" s="115" t="s">
        <v>358</v>
      </c>
      <c r="T56" s="115" t="s">
        <v>358</v>
      </c>
      <c r="U56" s="115" t="s">
        <v>358</v>
      </c>
      <c r="V56" s="115" t="s">
        <v>358</v>
      </c>
      <c r="W56" s="115" t="s">
        <v>358</v>
      </c>
      <c r="X56" s="116" t="s">
        <v>358</v>
      </c>
      <c r="Y56" s="122" t="s">
        <v>358</v>
      </c>
      <c r="Z56" s="122" t="s">
        <v>358</v>
      </c>
      <c r="AA56" s="122" t="s">
        <v>358</v>
      </c>
      <c r="AB56" s="122" t="s">
        <v>358</v>
      </c>
    </row>
    <row r="57" spans="1:28" x14ac:dyDescent="0.25">
      <c r="A57" s="101"/>
      <c r="B57" s="114" t="s">
        <v>328</v>
      </c>
      <c r="C57" s="122">
        <v>55</v>
      </c>
      <c r="D57" s="122">
        <v>1</v>
      </c>
      <c r="E57" s="122">
        <v>27</v>
      </c>
      <c r="F57" s="122" t="s">
        <v>358</v>
      </c>
      <c r="G57" s="122" t="s">
        <v>358</v>
      </c>
      <c r="H57" s="122" t="s">
        <v>358</v>
      </c>
      <c r="I57" s="122" t="s">
        <v>358</v>
      </c>
      <c r="J57" s="122" t="s">
        <v>358</v>
      </c>
      <c r="K57" s="122" t="s">
        <v>358</v>
      </c>
      <c r="L57" s="122" t="s">
        <v>358</v>
      </c>
      <c r="M57" s="122" t="s">
        <v>358</v>
      </c>
      <c r="N57" s="122">
        <v>24</v>
      </c>
      <c r="O57" s="122" t="s">
        <v>358</v>
      </c>
      <c r="P57" s="122" t="s">
        <v>358</v>
      </c>
      <c r="Q57" s="122" t="s">
        <v>358</v>
      </c>
      <c r="R57" s="122" t="s">
        <v>358</v>
      </c>
      <c r="S57" s="122" t="s">
        <v>358</v>
      </c>
      <c r="T57" s="122" t="s">
        <v>358</v>
      </c>
      <c r="U57" s="122" t="s">
        <v>358</v>
      </c>
      <c r="V57" s="122" t="s">
        <v>358</v>
      </c>
      <c r="W57" s="122" t="s">
        <v>358</v>
      </c>
      <c r="X57" s="124" t="s">
        <v>358</v>
      </c>
      <c r="Y57" s="122" t="s">
        <v>358</v>
      </c>
      <c r="Z57" s="122" t="s">
        <v>358</v>
      </c>
      <c r="AA57" s="122" t="s">
        <v>358</v>
      </c>
      <c r="AB57" s="122" t="s">
        <v>358</v>
      </c>
    </row>
    <row r="58" spans="1:28" x14ac:dyDescent="0.25">
      <c r="A58" s="101"/>
      <c r="B58" s="114" t="s">
        <v>49</v>
      </c>
      <c r="C58" s="122">
        <v>56</v>
      </c>
      <c r="D58" s="122">
        <v>1</v>
      </c>
      <c r="E58" s="122">
        <v>22</v>
      </c>
      <c r="F58" s="122" t="s">
        <v>358</v>
      </c>
      <c r="G58" s="122" t="s">
        <v>358</v>
      </c>
      <c r="H58" s="122" t="s">
        <v>358</v>
      </c>
      <c r="I58" s="122" t="s">
        <v>358</v>
      </c>
      <c r="J58" s="122" t="s">
        <v>358</v>
      </c>
      <c r="K58" s="122" t="s">
        <v>358</v>
      </c>
      <c r="L58" s="122" t="s">
        <v>358</v>
      </c>
      <c r="M58" s="122" t="s">
        <v>358</v>
      </c>
      <c r="N58" s="122" t="s">
        <v>358</v>
      </c>
      <c r="O58" s="122" t="s">
        <v>358</v>
      </c>
      <c r="P58" s="122" t="s">
        <v>358</v>
      </c>
      <c r="Q58" s="122" t="s">
        <v>358</v>
      </c>
      <c r="R58" s="122" t="s">
        <v>358</v>
      </c>
      <c r="S58" s="122" t="s">
        <v>358</v>
      </c>
      <c r="T58" s="122" t="s">
        <v>358</v>
      </c>
      <c r="U58" s="122" t="s">
        <v>358</v>
      </c>
      <c r="V58" s="122" t="s">
        <v>358</v>
      </c>
      <c r="W58" s="122" t="s">
        <v>358</v>
      </c>
      <c r="X58" s="124">
        <v>19</v>
      </c>
      <c r="Y58" s="122" t="s">
        <v>358</v>
      </c>
      <c r="Z58" s="122" t="s">
        <v>358</v>
      </c>
      <c r="AA58" s="122" t="s">
        <v>358</v>
      </c>
      <c r="AB58" s="122" t="s">
        <v>358</v>
      </c>
    </row>
    <row r="59" spans="1:28" x14ac:dyDescent="0.25">
      <c r="A59" s="101"/>
      <c r="B59" s="114" t="s">
        <v>368</v>
      </c>
      <c r="C59" s="122">
        <v>57</v>
      </c>
      <c r="D59" s="122">
        <v>1</v>
      </c>
      <c r="E59" s="122">
        <v>21</v>
      </c>
      <c r="F59" s="122" t="s">
        <v>358</v>
      </c>
      <c r="G59" s="122">
        <v>18</v>
      </c>
      <c r="H59" s="122" t="s">
        <v>358</v>
      </c>
      <c r="I59" s="122" t="s">
        <v>358</v>
      </c>
      <c r="J59" s="122" t="s">
        <v>358</v>
      </c>
      <c r="K59" s="122" t="s">
        <v>358</v>
      </c>
      <c r="L59" s="122" t="s">
        <v>358</v>
      </c>
      <c r="M59" s="122" t="s">
        <v>358</v>
      </c>
      <c r="N59" s="122" t="s">
        <v>358</v>
      </c>
      <c r="O59" s="122" t="s">
        <v>358</v>
      </c>
      <c r="P59" s="122" t="s">
        <v>358</v>
      </c>
      <c r="Q59" s="122" t="s">
        <v>358</v>
      </c>
      <c r="R59" s="122" t="s">
        <v>358</v>
      </c>
      <c r="S59" s="122" t="s">
        <v>358</v>
      </c>
      <c r="T59" s="122" t="s">
        <v>358</v>
      </c>
      <c r="U59" s="122" t="s">
        <v>358</v>
      </c>
      <c r="V59" s="122" t="s">
        <v>358</v>
      </c>
      <c r="W59" s="122" t="s">
        <v>358</v>
      </c>
      <c r="X59" s="124" t="s">
        <v>358</v>
      </c>
      <c r="Y59" s="122" t="s">
        <v>358</v>
      </c>
      <c r="Z59" s="122" t="s">
        <v>358</v>
      </c>
      <c r="AA59" s="122" t="s">
        <v>358</v>
      </c>
      <c r="AB59" s="122" t="s">
        <v>358</v>
      </c>
    </row>
    <row r="60" spans="1:28" x14ac:dyDescent="0.25">
      <c r="A60" s="101"/>
      <c r="B60" s="114" t="s">
        <v>205</v>
      </c>
      <c r="C60" s="122">
        <v>58</v>
      </c>
      <c r="D60" s="122">
        <v>1</v>
      </c>
      <c r="E60" s="122">
        <v>14</v>
      </c>
      <c r="F60" s="122" t="s">
        <v>358</v>
      </c>
      <c r="G60" s="122" t="s">
        <v>358</v>
      </c>
      <c r="H60" s="122" t="s">
        <v>358</v>
      </c>
      <c r="I60" s="122" t="s">
        <v>358</v>
      </c>
      <c r="J60" s="122" t="s">
        <v>358</v>
      </c>
      <c r="K60" s="122" t="s">
        <v>358</v>
      </c>
      <c r="L60" s="122" t="s">
        <v>358</v>
      </c>
      <c r="M60" s="122" t="s">
        <v>358</v>
      </c>
      <c r="N60" s="122" t="s">
        <v>358</v>
      </c>
      <c r="O60" s="122" t="s">
        <v>358</v>
      </c>
      <c r="P60" s="122" t="s">
        <v>358</v>
      </c>
      <c r="Q60" s="122">
        <v>11</v>
      </c>
      <c r="R60" s="122" t="s">
        <v>358</v>
      </c>
      <c r="S60" s="122" t="s">
        <v>358</v>
      </c>
      <c r="T60" s="122" t="s">
        <v>358</v>
      </c>
      <c r="U60" s="122" t="s">
        <v>358</v>
      </c>
      <c r="V60" s="122" t="s">
        <v>358</v>
      </c>
      <c r="W60" s="122" t="s">
        <v>358</v>
      </c>
      <c r="X60" s="124" t="s">
        <v>358</v>
      </c>
      <c r="Y60" s="122" t="s">
        <v>358</v>
      </c>
      <c r="Z60" s="122" t="s">
        <v>358</v>
      </c>
      <c r="AA60" s="122" t="s">
        <v>358</v>
      </c>
      <c r="AB60" s="122" t="s">
        <v>358</v>
      </c>
    </row>
    <row r="61" spans="1:28" x14ac:dyDescent="0.25">
      <c r="A61" s="101"/>
      <c r="B61" s="114" t="s">
        <v>299</v>
      </c>
      <c r="C61" s="122">
        <v>59</v>
      </c>
      <c r="D61" s="122">
        <v>1</v>
      </c>
      <c r="E61" s="122">
        <v>5</v>
      </c>
      <c r="F61" s="122" t="s">
        <v>358</v>
      </c>
      <c r="G61" s="122" t="s">
        <v>358</v>
      </c>
      <c r="H61" s="122" t="s">
        <v>358</v>
      </c>
      <c r="I61" s="122" t="s">
        <v>358</v>
      </c>
      <c r="J61" s="122" t="s">
        <v>358</v>
      </c>
      <c r="K61" s="122" t="s">
        <v>358</v>
      </c>
      <c r="L61" s="122" t="s">
        <v>358</v>
      </c>
      <c r="M61" s="122" t="s">
        <v>358</v>
      </c>
      <c r="N61" s="122" t="s">
        <v>358</v>
      </c>
      <c r="O61" s="122" t="s">
        <v>358</v>
      </c>
      <c r="P61" s="122" t="s">
        <v>358</v>
      </c>
      <c r="Q61" s="122">
        <v>2</v>
      </c>
      <c r="R61" s="122" t="s">
        <v>358</v>
      </c>
      <c r="S61" s="122" t="s">
        <v>358</v>
      </c>
      <c r="T61" s="122" t="s">
        <v>358</v>
      </c>
      <c r="U61" s="122" t="s">
        <v>358</v>
      </c>
      <c r="V61" s="122" t="s">
        <v>358</v>
      </c>
      <c r="W61" s="122" t="s">
        <v>358</v>
      </c>
      <c r="X61" s="124" t="s">
        <v>358</v>
      </c>
      <c r="Y61" s="122" t="s">
        <v>358</v>
      </c>
      <c r="Z61" s="122" t="s">
        <v>358</v>
      </c>
      <c r="AA61" s="122" t="s">
        <v>358</v>
      </c>
      <c r="AB61" s="122" t="s">
        <v>358</v>
      </c>
    </row>
    <row r="62" spans="1:28" x14ac:dyDescent="0.25">
      <c r="A62" s="101"/>
    </row>
    <row r="63" spans="1:28" x14ac:dyDescent="0.25">
      <c r="A63" s="101"/>
    </row>
    <row r="64" spans="1:28" x14ac:dyDescent="0.25">
      <c r="A64" s="101"/>
    </row>
    <row r="65" spans="1:28" x14ac:dyDescent="0.25">
      <c r="A65" s="101"/>
    </row>
    <row r="66" spans="1:28" x14ac:dyDescent="0.25">
      <c r="A66" s="101"/>
    </row>
    <row r="67" spans="1:28" x14ac:dyDescent="0.25">
      <c r="A67" s="101"/>
    </row>
    <row r="68" spans="1:28" x14ac:dyDescent="0.25">
      <c r="A68" s="101"/>
    </row>
    <row r="69" spans="1:28" x14ac:dyDescent="0.25">
      <c r="A69" s="101"/>
    </row>
    <row r="70" spans="1:28" x14ac:dyDescent="0.25">
      <c r="A70" s="101"/>
    </row>
    <row r="71" spans="1:28" x14ac:dyDescent="0.25">
      <c r="A71" s="101"/>
    </row>
    <row r="72" spans="1:28" x14ac:dyDescent="0.25">
      <c r="A72" s="101"/>
    </row>
    <row r="73" spans="1:28" x14ac:dyDescent="0.25">
      <c r="A73" s="101"/>
    </row>
    <row r="74" spans="1:28" x14ac:dyDescent="0.25">
      <c r="A74" s="101" t="str">
        <f>IFERROR(#REF!,"")</f>
        <v/>
      </c>
    </row>
    <row r="75" spans="1:28" x14ac:dyDescent="0.25">
      <c r="A75" s="101" t="str">
        <f>IFERROR(#REF!,"")</f>
        <v/>
      </c>
    </row>
    <row r="76" spans="1:28" ht="70.5" x14ac:dyDescent="0.25">
      <c r="A76" s="101" t="str">
        <f>IFERROR(#REF!,"")</f>
        <v/>
      </c>
      <c r="B76" s="97" t="s">
        <v>4</v>
      </c>
      <c r="C76" s="98" t="s">
        <v>260</v>
      </c>
      <c r="D76" s="98" t="s">
        <v>261</v>
      </c>
      <c r="E76" s="98" t="s">
        <v>262</v>
      </c>
      <c r="F76" s="113" t="s">
        <v>359</v>
      </c>
      <c r="G76" s="113" t="s">
        <v>273</v>
      </c>
      <c r="H76" s="113" t="s">
        <v>274</v>
      </c>
      <c r="I76" s="113" t="s">
        <v>185</v>
      </c>
      <c r="J76" s="113" t="s">
        <v>276</v>
      </c>
      <c r="K76" s="113" t="s">
        <v>360</v>
      </c>
      <c r="L76" s="113" t="s">
        <v>184</v>
      </c>
      <c r="M76" s="113" t="s">
        <v>348</v>
      </c>
      <c r="N76" s="113" t="s">
        <v>361</v>
      </c>
      <c r="O76" s="113" t="s">
        <v>190</v>
      </c>
      <c r="P76" s="113" t="s">
        <v>191</v>
      </c>
      <c r="Q76" s="113" t="s">
        <v>281</v>
      </c>
      <c r="R76" s="113" t="s">
        <v>350</v>
      </c>
      <c r="S76" s="113" t="s">
        <v>349</v>
      </c>
      <c r="T76" s="113" t="s">
        <v>286</v>
      </c>
      <c r="U76" s="113" t="s">
        <v>194</v>
      </c>
      <c r="V76" s="113" t="s">
        <v>351</v>
      </c>
      <c r="W76" s="113" t="s">
        <v>362</v>
      </c>
      <c r="X76" s="113" t="s">
        <v>355</v>
      </c>
      <c r="Y76" s="123" t="s">
        <v>195</v>
      </c>
      <c r="Z76" s="123" t="s">
        <v>403</v>
      </c>
      <c r="AA76" s="123" t="s">
        <v>404</v>
      </c>
      <c r="AB76" s="123" t="s">
        <v>352</v>
      </c>
    </row>
    <row r="77" spans="1:28" x14ac:dyDescent="0.25">
      <c r="A77" s="101" t="str">
        <f>IFERROR(#REF!,"")</f>
        <v/>
      </c>
      <c r="B77" s="94" t="s">
        <v>65</v>
      </c>
      <c r="C77" s="60">
        <v>1</v>
      </c>
      <c r="D77" s="60">
        <v>18</v>
      </c>
      <c r="E77" s="60">
        <v>348</v>
      </c>
      <c r="F77" s="60" t="s">
        <v>358</v>
      </c>
      <c r="G77" s="60">
        <v>28</v>
      </c>
      <c r="H77" s="60">
        <v>29</v>
      </c>
      <c r="I77" s="60">
        <v>29</v>
      </c>
      <c r="J77" s="60" t="s">
        <v>358</v>
      </c>
      <c r="K77" s="60" t="s">
        <v>358</v>
      </c>
      <c r="L77" s="60">
        <v>29</v>
      </c>
      <c r="M77" s="60">
        <v>30</v>
      </c>
      <c r="N77" s="60">
        <v>27</v>
      </c>
      <c r="O77" s="60" t="s">
        <v>358</v>
      </c>
      <c r="P77" s="60">
        <v>27</v>
      </c>
      <c r="Q77" s="60">
        <v>23</v>
      </c>
      <c r="R77" s="60">
        <v>27</v>
      </c>
      <c r="S77" s="60" t="s">
        <v>358</v>
      </c>
      <c r="T77" s="60">
        <v>29</v>
      </c>
      <c r="U77" s="60">
        <v>29</v>
      </c>
      <c r="V77" s="60">
        <v>30</v>
      </c>
      <c r="W77" s="60">
        <v>30</v>
      </c>
      <c r="X77" s="60">
        <v>29</v>
      </c>
      <c r="Y77" s="122">
        <v>27</v>
      </c>
      <c r="Z77" s="122">
        <v>26</v>
      </c>
      <c r="AA77" s="122">
        <v>30</v>
      </c>
      <c r="AB77" s="122">
        <v>29</v>
      </c>
    </row>
    <row r="78" spans="1:28" x14ac:dyDescent="0.25">
      <c r="A78" s="101" t="str">
        <f>IFERROR(#REF!,"")</f>
        <v/>
      </c>
      <c r="B78" s="94" t="s">
        <v>66</v>
      </c>
      <c r="C78" s="60">
        <v>2</v>
      </c>
      <c r="D78" s="60">
        <v>12</v>
      </c>
      <c r="E78" s="60">
        <v>301</v>
      </c>
      <c r="F78" s="60" t="s">
        <v>358</v>
      </c>
      <c r="G78" s="60" t="s">
        <v>358</v>
      </c>
      <c r="H78" s="60" t="s">
        <v>358</v>
      </c>
      <c r="I78" s="60">
        <v>27</v>
      </c>
      <c r="J78" s="60">
        <v>26</v>
      </c>
      <c r="K78" s="60">
        <v>25</v>
      </c>
      <c r="L78" s="60">
        <v>28</v>
      </c>
      <c r="M78" s="60" t="s">
        <v>358</v>
      </c>
      <c r="N78" s="60">
        <v>26</v>
      </c>
      <c r="O78" s="60">
        <v>23</v>
      </c>
      <c r="P78" s="60" t="s">
        <v>358</v>
      </c>
      <c r="Q78" s="60">
        <v>14</v>
      </c>
      <c r="R78" s="60" t="s">
        <v>358</v>
      </c>
      <c r="S78" s="60">
        <v>28</v>
      </c>
      <c r="T78" s="60" t="s">
        <v>358</v>
      </c>
      <c r="U78" s="60">
        <v>26</v>
      </c>
      <c r="V78" s="60" t="s">
        <v>358</v>
      </c>
      <c r="W78" s="60" t="s">
        <v>358</v>
      </c>
      <c r="X78" s="96" t="s">
        <v>358</v>
      </c>
      <c r="Y78" s="122">
        <v>26</v>
      </c>
      <c r="Z78" s="122">
        <v>24</v>
      </c>
      <c r="AA78" s="122">
        <v>29</v>
      </c>
      <c r="AB78" s="122" t="s">
        <v>358</v>
      </c>
    </row>
    <row r="79" spans="1:28" x14ac:dyDescent="0.25">
      <c r="B79" s="94" t="s">
        <v>134</v>
      </c>
      <c r="C79" s="60">
        <v>3</v>
      </c>
      <c r="D79" s="60">
        <v>9</v>
      </c>
      <c r="E79" s="60">
        <v>295</v>
      </c>
      <c r="F79" s="60" t="s">
        <v>358</v>
      </c>
      <c r="G79" s="60" t="s">
        <v>358</v>
      </c>
      <c r="H79" s="60" t="s">
        <v>358</v>
      </c>
      <c r="I79" s="60" t="s">
        <v>358</v>
      </c>
      <c r="J79" s="60">
        <v>28</v>
      </c>
      <c r="K79" s="60">
        <v>30</v>
      </c>
      <c r="L79" s="60" t="s">
        <v>358</v>
      </c>
      <c r="M79" s="60" t="s">
        <v>358</v>
      </c>
      <c r="N79" s="60" t="s">
        <v>358</v>
      </c>
      <c r="O79" s="60" t="s">
        <v>358</v>
      </c>
      <c r="P79" s="60">
        <v>30</v>
      </c>
      <c r="Q79" s="60">
        <v>30</v>
      </c>
      <c r="R79" s="60">
        <v>30</v>
      </c>
      <c r="S79" s="60">
        <v>30</v>
      </c>
      <c r="T79" s="60" t="s">
        <v>358</v>
      </c>
      <c r="U79" s="60" t="s">
        <v>358</v>
      </c>
      <c r="V79" s="60" t="s">
        <v>358</v>
      </c>
      <c r="W79" s="60" t="s">
        <v>358</v>
      </c>
      <c r="X79" s="96" t="s">
        <v>358</v>
      </c>
      <c r="Y79" s="122">
        <v>30</v>
      </c>
      <c r="Z79" s="122">
        <v>30</v>
      </c>
      <c r="AA79" s="122" t="s">
        <v>358</v>
      </c>
      <c r="AB79" s="122">
        <v>30</v>
      </c>
    </row>
    <row r="80" spans="1:28" x14ac:dyDescent="0.25">
      <c r="B80" s="94" t="s">
        <v>324</v>
      </c>
      <c r="C80" s="60">
        <v>4</v>
      </c>
      <c r="D80" s="60">
        <v>9</v>
      </c>
      <c r="E80" s="60">
        <v>287</v>
      </c>
      <c r="F80" s="60">
        <v>30</v>
      </c>
      <c r="G80" s="60" t="s">
        <v>358</v>
      </c>
      <c r="H80" s="60" t="s">
        <v>358</v>
      </c>
      <c r="I80" s="60" t="s">
        <v>358</v>
      </c>
      <c r="J80" s="60" t="s">
        <v>358</v>
      </c>
      <c r="K80" s="60">
        <v>29</v>
      </c>
      <c r="L80" s="60" t="s">
        <v>358</v>
      </c>
      <c r="M80" s="60" t="s">
        <v>358</v>
      </c>
      <c r="N80" s="60">
        <v>29</v>
      </c>
      <c r="O80" s="60">
        <v>30</v>
      </c>
      <c r="P80" s="60">
        <v>28</v>
      </c>
      <c r="Q80" s="60">
        <v>28</v>
      </c>
      <c r="R80" s="60">
        <v>29</v>
      </c>
      <c r="S80" s="60" t="s">
        <v>358</v>
      </c>
      <c r="T80" s="60" t="s">
        <v>358</v>
      </c>
      <c r="U80" s="60" t="s">
        <v>358</v>
      </c>
      <c r="V80" s="60" t="s">
        <v>358</v>
      </c>
      <c r="W80" s="60" t="s">
        <v>358</v>
      </c>
      <c r="X80" s="96">
        <v>28</v>
      </c>
      <c r="Y80" s="122">
        <v>29</v>
      </c>
      <c r="Z80" s="122" t="s">
        <v>358</v>
      </c>
      <c r="AA80" s="122" t="s">
        <v>358</v>
      </c>
      <c r="AB80" s="122" t="s">
        <v>358</v>
      </c>
    </row>
    <row r="81" spans="2:28" x14ac:dyDescent="0.25">
      <c r="B81" s="94" t="s">
        <v>149</v>
      </c>
      <c r="C81" s="60">
        <v>5</v>
      </c>
      <c r="D81" s="60">
        <v>8</v>
      </c>
      <c r="E81" s="60">
        <v>228</v>
      </c>
      <c r="F81" s="60" t="s">
        <v>358</v>
      </c>
      <c r="G81" s="60" t="s">
        <v>358</v>
      </c>
      <c r="H81" s="60" t="s">
        <v>358</v>
      </c>
      <c r="I81" s="60" t="s">
        <v>358</v>
      </c>
      <c r="J81" s="60">
        <v>23</v>
      </c>
      <c r="K81" s="60">
        <v>26</v>
      </c>
      <c r="L81" s="60" t="s">
        <v>358</v>
      </c>
      <c r="M81" s="60" t="s">
        <v>358</v>
      </c>
      <c r="N81" s="60">
        <v>28</v>
      </c>
      <c r="O81" s="60">
        <v>27</v>
      </c>
      <c r="P81" s="60" t="s">
        <v>358</v>
      </c>
      <c r="Q81" s="60">
        <v>21</v>
      </c>
      <c r="R81" s="60" t="s">
        <v>358</v>
      </c>
      <c r="S81" s="60">
        <v>29</v>
      </c>
      <c r="T81" s="60" t="s">
        <v>358</v>
      </c>
      <c r="U81" s="60">
        <v>28</v>
      </c>
      <c r="V81" s="60" t="s">
        <v>358</v>
      </c>
      <c r="W81" s="60" t="s">
        <v>358</v>
      </c>
      <c r="X81" s="96" t="s">
        <v>358</v>
      </c>
      <c r="Y81" s="122" t="s">
        <v>358</v>
      </c>
      <c r="Z81" s="122">
        <v>22</v>
      </c>
      <c r="AA81" s="122" t="s">
        <v>358</v>
      </c>
      <c r="AB81" s="122" t="s">
        <v>358</v>
      </c>
    </row>
    <row r="82" spans="2:28" x14ac:dyDescent="0.25">
      <c r="B82" s="94" t="s">
        <v>383</v>
      </c>
      <c r="C82" s="60">
        <v>6</v>
      </c>
      <c r="D82" s="60">
        <v>9</v>
      </c>
      <c r="E82" s="60">
        <v>226</v>
      </c>
      <c r="F82" s="60" t="s">
        <v>358</v>
      </c>
      <c r="G82" s="60">
        <v>24</v>
      </c>
      <c r="H82" s="60" t="s">
        <v>358</v>
      </c>
      <c r="I82" s="60" t="s">
        <v>358</v>
      </c>
      <c r="J82" s="60" t="s">
        <v>358</v>
      </c>
      <c r="K82" s="60">
        <v>22</v>
      </c>
      <c r="L82" s="60">
        <v>27</v>
      </c>
      <c r="M82" s="60" t="s">
        <v>358</v>
      </c>
      <c r="N82" s="60" t="s">
        <v>358</v>
      </c>
      <c r="O82" s="60">
        <v>20</v>
      </c>
      <c r="P82" s="60" t="s">
        <v>358</v>
      </c>
      <c r="Q82" s="60">
        <v>13</v>
      </c>
      <c r="R82" s="60" t="s">
        <v>358</v>
      </c>
      <c r="S82" s="60">
        <v>25</v>
      </c>
      <c r="T82" s="60">
        <v>25</v>
      </c>
      <c r="U82" s="60" t="s">
        <v>358</v>
      </c>
      <c r="V82" s="60" t="s">
        <v>358</v>
      </c>
      <c r="W82" s="60" t="s">
        <v>358</v>
      </c>
      <c r="X82" s="96">
        <v>21</v>
      </c>
      <c r="Y82" s="122">
        <v>22</v>
      </c>
      <c r="Z82" s="122" t="s">
        <v>358</v>
      </c>
      <c r="AA82" s="122" t="s">
        <v>358</v>
      </c>
      <c r="AB82" s="122" t="s">
        <v>358</v>
      </c>
    </row>
    <row r="83" spans="2:28" x14ac:dyDescent="0.25">
      <c r="B83" s="94" t="s">
        <v>385</v>
      </c>
      <c r="C83" s="60">
        <v>7</v>
      </c>
      <c r="D83" s="60">
        <v>7</v>
      </c>
      <c r="E83" s="60">
        <v>222</v>
      </c>
      <c r="F83" s="60">
        <v>29</v>
      </c>
      <c r="G83" s="60" t="s">
        <v>358</v>
      </c>
      <c r="H83" s="60" t="s">
        <v>358</v>
      </c>
      <c r="I83" s="60" t="s">
        <v>358</v>
      </c>
      <c r="J83" s="60" t="s">
        <v>358</v>
      </c>
      <c r="K83" s="60" t="s">
        <v>358</v>
      </c>
      <c r="L83" s="60" t="s">
        <v>358</v>
      </c>
      <c r="M83" s="60" t="s">
        <v>358</v>
      </c>
      <c r="N83" s="60">
        <v>30</v>
      </c>
      <c r="O83" s="60">
        <v>29</v>
      </c>
      <c r="P83" s="60">
        <v>29</v>
      </c>
      <c r="Q83" s="60">
        <v>29</v>
      </c>
      <c r="R83" s="60" t="s">
        <v>358</v>
      </c>
      <c r="S83" s="60" t="s">
        <v>358</v>
      </c>
      <c r="T83" s="60">
        <v>30</v>
      </c>
      <c r="U83" s="60">
        <v>25</v>
      </c>
      <c r="V83" s="60" t="s">
        <v>358</v>
      </c>
      <c r="W83" s="60" t="s">
        <v>358</v>
      </c>
      <c r="X83" s="96" t="s">
        <v>358</v>
      </c>
      <c r="Y83" s="122" t="s">
        <v>358</v>
      </c>
      <c r="Z83" s="122" t="s">
        <v>358</v>
      </c>
      <c r="AA83" s="122" t="s">
        <v>358</v>
      </c>
      <c r="AB83" s="122" t="s">
        <v>358</v>
      </c>
    </row>
    <row r="84" spans="2:28" x14ac:dyDescent="0.25">
      <c r="B84" s="94" t="s">
        <v>311</v>
      </c>
      <c r="C84" s="60">
        <v>9</v>
      </c>
      <c r="D84" s="60">
        <v>7</v>
      </c>
      <c r="E84" s="60">
        <v>212</v>
      </c>
      <c r="F84" s="60" t="s">
        <v>358</v>
      </c>
      <c r="G84" s="60" t="s">
        <v>358</v>
      </c>
      <c r="H84" s="60" t="s">
        <v>358</v>
      </c>
      <c r="I84" s="60">
        <v>28</v>
      </c>
      <c r="J84" s="60" t="s">
        <v>358</v>
      </c>
      <c r="K84" s="60" t="s">
        <v>358</v>
      </c>
      <c r="L84" s="60">
        <v>30</v>
      </c>
      <c r="M84" s="60" t="s">
        <v>358</v>
      </c>
      <c r="N84" s="60" t="s">
        <v>358</v>
      </c>
      <c r="O84" s="60">
        <v>28</v>
      </c>
      <c r="P84" s="60">
        <v>25</v>
      </c>
      <c r="Q84" s="60">
        <v>22</v>
      </c>
      <c r="R84" s="60" t="s">
        <v>358</v>
      </c>
      <c r="S84" s="60" t="s">
        <v>358</v>
      </c>
      <c r="T84" s="60">
        <v>28</v>
      </c>
      <c r="U84" s="60">
        <v>30</v>
      </c>
      <c r="V84" s="60" t="s">
        <v>358</v>
      </c>
      <c r="W84" s="60" t="s">
        <v>358</v>
      </c>
      <c r="X84" s="96" t="s">
        <v>358</v>
      </c>
      <c r="Y84" s="122" t="s">
        <v>358</v>
      </c>
      <c r="Z84" s="122" t="s">
        <v>358</v>
      </c>
      <c r="AA84" s="122" t="s">
        <v>358</v>
      </c>
      <c r="AB84" s="122" t="s">
        <v>358</v>
      </c>
    </row>
    <row r="85" spans="2:28" x14ac:dyDescent="0.25">
      <c r="B85" s="94" t="s">
        <v>259</v>
      </c>
      <c r="C85" s="60">
        <v>8</v>
      </c>
      <c r="D85" s="60">
        <v>8</v>
      </c>
      <c r="E85" s="60">
        <v>212</v>
      </c>
      <c r="F85" s="60" t="s">
        <v>358</v>
      </c>
      <c r="G85" s="60" t="s">
        <v>358</v>
      </c>
      <c r="H85" s="60" t="s">
        <v>358</v>
      </c>
      <c r="I85" s="60" t="s">
        <v>358</v>
      </c>
      <c r="J85" s="60">
        <v>20</v>
      </c>
      <c r="K85" s="60" t="s">
        <v>358</v>
      </c>
      <c r="L85" s="60" t="s">
        <v>358</v>
      </c>
      <c r="M85" s="60" t="s">
        <v>358</v>
      </c>
      <c r="N85" s="60" t="s">
        <v>358</v>
      </c>
      <c r="O85" s="60">
        <v>22</v>
      </c>
      <c r="P85" s="60">
        <v>23</v>
      </c>
      <c r="Q85" s="60">
        <v>15</v>
      </c>
      <c r="R85" s="60">
        <v>26</v>
      </c>
      <c r="S85" s="60">
        <v>27</v>
      </c>
      <c r="T85" s="60" t="s">
        <v>358</v>
      </c>
      <c r="U85" s="60" t="s">
        <v>358</v>
      </c>
      <c r="V85" s="60" t="s">
        <v>358</v>
      </c>
      <c r="W85" s="60">
        <v>28</v>
      </c>
      <c r="X85" s="96" t="s">
        <v>358</v>
      </c>
      <c r="Y85" s="122" t="s">
        <v>358</v>
      </c>
      <c r="Z85" s="122" t="s">
        <v>358</v>
      </c>
      <c r="AA85" s="122" t="s">
        <v>358</v>
      </c>
      <c r="AB85" s="122">
        <v>27</v>
      </c>
    </row>
    <row r="86" spans="2:28" x14ac:dyDescent="0.25">
      <c r="B86" s="94" t="s">
        <v>69</v>
      </c>
      <c r="C86" s="60">
        <v>10</v>
      </c>
      <c r="D86" s="60">
        <v>8</v>
      </c>
      <c r="E86" s="60">
        <v>211</v>
      </c>
      <c r="F86" s="60" t="s">
        <v>358</v>
      </c>
      <c r="G86" s="60">
        <v>25</v>
      </c>
      <c r="H86" s="60" t="s">
        <v>358</v>
      </c>
      <c r="I86" s="60">
        <v>24</v>
      </c>
      <c r="J86" s="60" t="s">
        <v>358</v>
      </c>
      <c r="K86" s="60" t="s">
        <v>358</v>
      </c>
      <c r="L86" s="60" t="s">
        <v>358</v>
      </c>
      <c r="M86" s="60" t="s">
        <v>358</v>
      </c>
      <c r="N86" s="60" t="s">
        <v>358</v>
      </c>
      <c r="O86" s="60">
        <v>26</v>
      </c>
      <c r="P86" s="60">
        <v>24</v>
      </c>
      <c r="Q86" s="60">
        <v>12</v>
      </c>
      <c r="R86" s="60" t="s">
        <v>358</v>
      </c>
      <c r="S86" s="60" t="s">
        <v>358</v>
      </c>
      <c r="T86" s="60">
        <v>27</v>
      </c>
      <c r="U86" s="60" t="s">
        <v>358</v>
      </c>
      <c r="V86" s="60" t="s">
        <v>358</v>
      </c>
      <c r="W86" s="60" t="s">
        <v>358</v>
      </c>
      <c r="X86" s="96" t="s">
        <v>358</v>
      </c>
      <c r="Y86" s="122" t="s">
        <v>358</v>
      </c>
      <c r="Z86" s="122">
        <v>21</v>
      </c>
      <c r="AA86" s="122">
        <v>28</v>
      </c>
      <c r="AB86" s="122" t="s">
        <v>358</v>
      </c>
    </row>
    <row r="87" spans="2:28" x14ac:dyDescent="0.25">
      <c r="B87" s="94" t="s">
        <v>373</v>
      </c>
      <c r="C87" s="60">
        <v>11</v>
      </c>
      <c r="D87" s="60">
        <v>8</v>
      </c>
      <c r="E87" s="60">
        <v>186</v>
      </c>
      <c r="F87" s="60">
        <v>28</v>
      </c>
      <c r="G87" s="60" t="s">
        <v>358</v>
      </c>
      <c r="H87" s="60" t="s">
        <v>358</v>
      </c>
      <c r="I87" s="60">
        <v>22</v>
      </c>
      <c r="J87" s="60" t="s">
        <v>358</v>
      </c>
      <c r="K87" s="60" t="s">
        <v>358</v>
      </c>
      <c r="L87" s="60" t="s">
        <v>358</v>
      </c>
      <c r="M87" s="60" t="s">
        <v>358</v>
      </c>
      <c r="N87" s="60" t="s">
        <v>358</v>
      </c>
      <c r="O87" s="60">
        <v>17</v>
      </c>
      <c r="P87" s="60" t="s">
        <v>358</v>
      </c>
      <c r="Q87" s="60">
        <v>0</v>
      </c>
      <c r="R87" s="60" t="s">
        <v>358</v>
      </c>
      <c r="S87" s="60">
        <v>20</v>
      </c>
      <c r="T87" s="60">
        <v>24</v>
      </c>
      <c r="U87" s="60" t="s">
        <v>358</v>
      </c>
      <c r="V87" s="60" t="s">
        <v>358</v>
      </c>
      <c r="W87" s="60" t="s">
        <v>358</v>
      </c>
      <c r="X87" s="96" t="s">
        <v>358</v>
      </c>
      <c r="Y87" s="122">
        <v>24</v>
      </c>
      <c r="Z87" s="122" t="s">
        <v>358</v>
      </c>
      <c r="AA87" s="122">
        <v>27</v>
      </c>
      <c r="AB87" s="122" t="s">
        <v>358</v>
      </c>
    </row>
    <row r="88" spans="2:28" x14ac:dyDescent="0.25">
      <c r="B88" s="94" t="s">
        <v>325</v>
      </c>
      <c r="C88" s="60">
        <v>12</v>
      </c>
      <c r="D88" s="60">
        <v>6</v>
      </c>
      <c r="E88" s="60">
        <v>184</v>
      </c>
      <c r="F88" s="60" t="s">
        <v>358</v>
      </c>
      <c r="G88" s="60">
        <v>29</v>
      </c>
      <c r="H88" s="60" t="s">
        <v>358</v>
      </c>
      <c r="I88" s="60">
        <v>30</v>
      </c>
      <c r="J88" s="60">
        <v>27</v>
      </c>
      <c r="K88" s="60">
        <v>28</v>
      </c>
      <c r="L88" s="60" t="s">
        <v>358</v>
      </c>
      <c r="M88" s="60" t="s">
        <v>358</v>
      </c>
      <c r="N88" s="60" t="s">
        <v>358</v>
      </c>
      <c r="O88" s="60">
        <v>25</v>
      </c>
      <c r="P88" s="60" t="s">
        <v>358</v>
      </c>
      <c r="Q88" s="60">
        <v>27</v>
      </c>
      <c r="R88" s="60" t="s">
        <v>358</v>
      </c>
      <c r="S88" s="60" t="s">
        <v>358</v>
      </c>
      <c r="T88" s="60" t="s">
        <v>358</v>
      </c>
      <c r="U88" s="60" t="s">
        <v>358</v>
      </c>
      <c r="V88" s="60" t="s">
        <v>358</v>
      </c>
      <c r="W88" s="60" t="s">
        <v>358</v>
      </c>
      <c r="X88" s="96" t="s">
        <v>358</v>
      </c>
      <c r="Y88" s="122" t="s">
        <v>358</v>
      </c>
      <c r="Z88" s="122" t="s">
        <v>358</v>
      </c>
      <c r="AA88" s="122" t="s">
        <v>358</v>
      </c>
      <c r="AB88" s="122" t="s">
        <v>358</v>
      </c>
    </row>
    <row r="89" spans="2:28" x14ac:dyDescent="0.25">
      <c r="B89" s="94" t="s">
        <v>72</v>
      </c>
      <c r="C89" s="60">
        <v>13</v>
      </c>
      <c r="D89" s="60">
        <v>7</v>
      </c>
      <c r="E89" s="60">
        <v>179</v>
      </c>
      <c r="F89" s="60" t="s">
        <v>358</v>
      </c>
      <c r="G89" s="60" t="s">
        <v>358</v>
      </c>
      <c r="H89" s="60" t="s">
        <v>358</v>
      </c>
      <c r="I89" s="60">
        <v>21</v>
      </c>
      <c r="J89" s="60" t="s">
        <v>358</v>
      </c>
      <c r="K89" s="60" t="s">
        <v>358</v>
      </c>
      <c r="L89" s="60">
        <v>26</v>
      </c>
      <c r="M89" s="60" t="s">
        <v>358</v>
      </c>
      <c r="N89" s="60" t="s">
        <v>358</v>
      </c>
      <c r="O89" s="60">
        <v>16</v>
      </c>
      <c r="P89" s="60">
        <v>19</v>
      </c>
      <c r="Q89" s="60" t="s">
        <v>358</v>
      </c>
      <c r="R89" s="60" t="s">
        <v>358</v>
      </c>
      <c r="S89" s="60" t="s">
        <v>358</v>
      </c>
      <c r="T89" s="60">
        <v>23</v>
      </c>
      <c r="U89" s="60" t="s">
        <v>358</v>
      </c>
      <c r="V89" s="60">
        <v>28</v>
      </c>
      <c r="W89" s="60" t="s">
        <v>358</v>
      </c>
      <c r="X89" s="96" t="s">
        <v>358</v>
      </c>
      <c r="Y89" s="122" t="s">
        <v>358</v>
      </c>
      <c r="Z89" s="122" t="s">
        <v>358</v>
      </c>
      <c r="AA89" s="122">
        <v>25</v>
      </c>
      <c r="AB89" s="122" t="s">
        <v>358</v>
      </c>
    </row>
    <row r="90" spans="2:28" x14ac:dyDescent="0.25">
      <c r="B90" s="94" t="s">
        <v>263</v>
      </c>
      <c r="C90" s="60">
        <v>14</v>
      </c>
      <c r="D90" s="60">
        <v>7</v>
      </c>
      <c r="E90" s="60">
        <v>175</v>
      </c>
      <c r="F90" s="60" t="s">
        <v>358</v>
      </c>
      <c r="G90" s="60" t="s">
        <v>358</v>
      </c>
      <c r="H90" s="60" t="s">
        <v>358</v>
      </c>
      <c r="I90" s="60">
        <v>26</v>
      </c>
      <c r="J90" s="60">
        <v>22</v>
      </c>
      <c r="K90" s="60" t="s">
        <v>358</v>
      </c>
      <c r="L90" s="60" t="s">
        <v>358</v>
      </c>
      <c r="M90" s="60" t="s">
        <v>358</v>
      </c>
      <c r="N90" s="60">
        <v>24</v>
      </c>
      <c r="O90" s="60">
        <v>21</v>
      </c>
      <c r="P90" s="60" t="s">
        <v>358</v>
      </c>
      <c r="Q90" s="60">
        <v>11</v>
      </c>
      <c r="R90" s="60" t="s">
        <v>358</v>
      </c>
      <c r="S90" s="60">
        <v>24</v>
      </c>
      <c r="T90" s="60" t="s">
        <v>358</v>
      </c>
      <c r="U90" s="60" t="s">
        <v>358</v>
      </c>
      <c r="V90" s="60" t="s">
        <v>358</v>
      </c>
      <c r="W90" s="60" t="s">
        <v>358</v>
      </c>
      <c r="X90" s="96">
        <v>26</v>
      </c>
      <c r="Y90" s="122" t="s">
        <v>358</v>
      </c>
      <c r="Z90" s="122" t="s">
        <v>358</v>
      </c>
      <c r="AA90" s="122" t="s">
        <v>358</v>
      </c>
      <c r="AB90" s="122" t="s">
        <v>358</v>
      </c>
    </row>
    <row r="91" spans="2:28" x14ac:dyDescent="0.25">
      <c r="B91" s="94" t="s">
        <v>387</v>
      </c>
      <c r="C91" s="60">
        <v>15</v>
      </c>
      <c r="D91" s="60">
        <v>7</v>
      </c>
      <c r="E91" s="60">
        <v>166</v>
      </c>
      <c r="F91" s="60" t="s">
        <v>358</v>
      </c>
      <c r="G91" s="60" t="s">
        <v>358</v>
      </c>
      <c r="H91" s="60" t="s">
        <v>358</v>
      </c>
      <c r="I91" s="60" t="s">
        <v>358</v>
      </c>
      <c r="J91" s="60" t="s">
        <v>358</v>
      </c>
      <c r="K91" s="60">
        <v>21</v>
      </c>
      <c r="L91" s="60" t="s">
        <v>358</v>
      </c>
      <c r="M91" s="60" t="s">
        <v>358</v>
      </c>
      <c r="N91" s="60" t="s">
        <v>358</v>
      </c>
      <c r="O91" s="60">
        <v>19</v>
      </c>
      <c r="P91" s="60" t="s">
        <v>358</v>
      </c>
      <c r="Q91" s="60">
        <v>5</v>
      </c>
      <c r="R91" s="60">
        <v>24</v>
      </c>
      <c r="S91" s="60">
        <v>21</v>
      </c>
      <c r="T91" s="60" t="s">
        <v>358</v>
      </c>
      <c r="U91" s="60" t="s">
        <v>358</v>
      </c>
      <c r="V91" s="60">
        <v>29</v>
      </c>
      <c r="W91" s="60">
        <v>26</v>
      </c>
      <c r="X91" s="96" t="s">
        <v>358</v>
      </c>
      <c r="Y91" s="122" t="s">
        <v>358</v>
      </c>
      <c r="Z91" s="122" t="s">
        <v>358</v>
      </c>
      <c r="AA91" s="122" t="s">
        <v>358</v>
      </c>
      <c r="AB91" s="122" t="s">
        <v>358</v>
      </c>
    </row>
    <row r="92" spans="2:28" x14ac:dyDescent="0.25">
      <c r="B92" s="94" t="s">
        <v>103</v>
      </c>
      <c r="C92" s="60">
        <v>16</v>
      </c>
      <c r="D92" s="60">
        <v>5</v>
      </c>
      <c r="E92" s="60">
        <v>139</v>
      </c>
      <c r="F92" s="60" t="s">
        <v>358</v>
      </c>
      <c r="G92" s="60">
        <v>26</v>
      </c>
      <c r="H92" s="60" t="s">
        <v>358</v>
      </c>
      <c r="I92" s="60">
        <v>25</v>
      </c>
      <c r="J92" s="60" t="s">
        <v>358</v>
      </c>
      <c r="K92" s="60">
        <v>24</v>
      </c>
      <c r="L92" s="60" t="s">
        <v>358</v>
      </c>
      <c r="M92" s="60" t="s">
        <v>358</v>
      </c>
      <c r="N92" s="60">
        <v>25</v>
      </c>
      <c r="O92" s="60">
        <v>24</v>
      </c>
      <c r="P92" s="60" t="s">
        <v>358</v>
      </c>
      <c r="Q92" s="60" t="s">
        <v>358</v>
      </c>
      <c r="R92" s="60" t="s">
        <v>358</v>
      </c>
      <c r="S92" s="60" t="s">
        <v>358</v>
      </c>
      <c r="T92" s="60" t="s">
        <v>358</v>
      </c>
      <c r="U92" s="60" t="s">
        <v>358</v>
      </c>
      <c r="V92" s="60" t="s">
        <v>358</v>
      </c>
      <c r="W92" s="60" t="s">
        <v>358</v>
      </c>
      <c r="X92" s="96" t="s">
        <v>358</v>
      </c>
      <c r="Y92" s="122" t="s">
        <v>358</v>
      </c>
      <c r="Z92" s="122" t="s">
        <v>358</v>
      </c>
      <c r="AA92" s="122" t="s">
        <v>358</v>
      </c>
      <c r="AB92" s="122" t="s">
        <v>358</v>
      </c>
    </row>
    <row r="93" spans="2:28" x14ac:dyDescent="0.25">
      <c r="B93" s="94" t="s">
        <v>90</v>
      </c>
      <c r="C93" s="60">
        <v>17</v>
      </c>
      <c r="D93" s="60">
        <v>5</v>
      </c>
      <c r="E93" s="60">
        <v>121</v>
      </c>
      <c r="F93" s="60" t="s">
        <v>358</v>
      </c>
      <c r="G93" s="60">
        <v>23</v>
      </c>
      <c r="H93" s="60" t="s">
        <v>358</v>
      </c>
      <c r="I93" s="60" t="s">
        <v>358</v>
      </c>
      <c r="J93" s="60" t="s">
        <v>358</v>
      </c>
      <c r="K93" s="60" t="s">
        <v>358</v>
      </c>
      <c r="L93" s="60" t="s">
        <v>358</v>
      </c>
      <c r="M93" s="60" t="s">
        <v>358</v>
      </c>
      <c r="N93" s="60" t="s">
        <v>358</v>
      </c>
      <c r="O93" s="60" t="s">
        <v>358</v>
      </c>
      <c r="P93" s="60">
        <v>20</v>
      </c>
      <c r="Q93" s="60" t="s">
        <v>358</v>
      </c>
      <c r="R93" s="60" t="s">
        <v>358</v>
      </c>
      <c r="S93" s="60" t="s">
        <v>358</v>
      </c>
      <c r="T93" s="60" t="s">
        <v>358</v>
      </c>
      <c r="U93" s="60" t="s">
        <v>358</v>
      </c>
      <c r="V93" s="60" t="s">
        <v>358</v>
      </c>
      <c r="W93" s="60" t="s">
        <v>358</v>
      </c>
      <c r="X93" s="96" t="s">
        <v>358</v>
      </c>
      <c r="Y93" s="122">
        <v>21</v>
      </c>
      <c r="Z93" s="122">
        <v>18</v>
      </c>
      <c r="AA93" s="122" t="s">
        <v>358</v>
      </c>
      <c r="AB93" s="122">
        <v>24</v>
      </c>
    </row>
    <row r="94" spans="2:28" x14ac:dyDescent="0.25">
      <c r="B94" s="94" t="s">
        <v>319</v>
      </c>
      <c r="C94" s="60">
        <v>18</v>
      </c>
      <c r="D94" s="60">
        <v>4</v>
      </c>
      <c r="E94" s="60">
        <v>114</v>
      </c>
      <c r="F94" s="60" t="s">
        <v>358</v>
      </c>
      <c r="G94" s="60">
        <v>30</v>
      </c>
      <c r="H94" s="60">
        <v>30</v>
      </c>
      <c r="I94" s="60" t="s">
        <v>358</v>
      </c>
      <c r="J94" s="60">
        <v>24</v>
      </c>
      <c r="K94" s="60" t="s">
        <v>358</v>
      </c>
      <c r="L94" s="60" t="s">
        <v>358</v>
      </c>
      <c r="M94" s="60" t="s">
        <v>358</v>
      </c>
      <c r="N94" s="60" t="s">
        <v>358</v>
      </c>
      <c r="O94" s="60" t="s">
        <v>358</v>
      </c>
      <c r="P94" s="60" t="s">
        <v>358</v>
      </c>
      <c r="Q94" s="60">
        <v>18</v>
      </c>
      <c r="R94" s="60" t="s">
        <v>358</v>
      </c>
      <c r="S94" s="60" t="s">
        <v>358</v>
      </c>
      <c r="T94" s="60" t="s">
        <v>358</v>
      </c>
      <c r="U94" s="60" t="s">
        <v>358</v>
      </c>
      <c r="V94" s="60" t="s">
        <v>358</v>
      </c>
      <c r="W94" s="60" t="s">
        <v>358</v>
      </c>
      <c r="X94" s="96" t="s">
        <v>358</v>
      </c>
      <c r="Y94" s="122" t="s">
        <v>358</v>
      </c>
      <c r="Z94" s="122" t="s">
        <v>358</v>
      </c>
      <c r="AA94" s="122" t="s">
        <v>358</v>
      </c>
      <c r="AB94" s="122" t="s">
        <v>358</v>
      </c>
    </row>
    <row r="95" spans="2:28" x14ac:dyDescent="0.25">
      <c r="B95" s="94" t="s">
        <v>68</v>
      </c>
      <c r="C95" s="60">
        <v>19</v>
      </c>
      <c r="D95" s="60">
        <v>5</v>
      </c>
      <c r="E95" s="60">
        <v>112</v>
      </c>
      <c r="F95" s="60" t="s">
        <v>358</v>
      </c>
      <c r="G95" s="60" t="s">
        <v>358</v>
      </c>
      <c r="H95" s="60" t="s">
        <v>358</v>
      </c>
      <c r="I95" s="60" t="s">
        <v>358</v>
      </c>
      <c r="J95" s="60" t="s">
        <v>358</v>
      </c>
      <c r="K95" s="60">
        <v>18</v>
      </c>
      <c r="L95" s="60" t="s">
        <v>358</v>
      </c>
      <c r="M95" s="60" t="s">
        <v>358</v>
      </c>
      <c r="N95" s="60" t="s">
        <v>358</v>
      </c>
      <c r="O95" s="60" t="s">
        <v>358</v>
      </c>
      <c r="P95" s="60">
        <v>22</v>
      </c>
      <c r="Q95" s="60">
        <v>4</v>
      </c>
      <c r="R95" s="60" t="s">
        <v>358</v>
      </c>
      <c r="S95" s="60" t="s">
        <v>358</v>
      </c>
      <c r="T95" s="60" t="s">
        <v>358</v>
      </c>
      <c r="U95" s="60" t="s">
        <v>358</v>
      </c>
      <c r="V95" s="60" t="s">
        <v>358</v>
      </c>
      <c r="W95" s="60" t="s">
        <v>358</v>
      </c>
      <c r="X95" s="96" t="s">
        <v>358</v>
      </c>
      <c r="Y95" s="122" t="s">
        <v>358</v>
      </c>
      <c r="Z95" s="122">
        <v>25</v>
      </c>
      <c r="AA95" s="122" t="s">
        <v>358</v>
      </c>
      <c r="AB95" s="122">
        <v>28</v>
      </c>
    </row>
    <row r="96" spans="2:28" x14ac:dyDescent="0.25">
      <c r="B96" s="94" t="s">
        <v>333</v>
      </c>
      <c r="C96" s="60">
        <v>20</v>
      </c>
      <c r="D96" s="60">
        <v>4</v>
      </c>
      <c r="E96" s="60">
        <v>110</v>
      </c>
      <c r="F96" s="60" t="s">
        <v>358</v>
      </c>
      <c r="G96" s="60" t="s">
        <v>358</v>
      </c>
      <c r="H96" s="60" t="s">
        <v>358</v>
      </c>
      <c r="I96" s="60" t="s">
        <v>358</v>
      </c>
      <c r="J96" s="60">
        <v>25</v>
      </c>
      <c r="K96" s="60" t="s">
        <v>358</v>
      </c>
      <c r="L96" s="60" t="s">
        <v>358</v>
      </c>
      <c r="M96" s="60" t="s">
        <v>358</v>
      </c>
      <c r="N96" s="60" t="s">
        <v>358</v>
      </c>
      <c r="O96" s="60" t="s">
        <v>358</v>
      </c>
      <c r="P96" s="60" t="s">
        <v>358</v>
      </c>
      <c r="Q96" s="60">
        <v>20</v>
      </c>
      <c r="R96" s="60" t="s">
        <v>358</v>
      </c>
      <c r="S96" s="60" t="s">
        <v>358</v>
      </c>
      <c r="T96" s="60" t="s">
        <v>358</v>
      </c>
      <c r="U96" s="60" t="s">
        <v>358</v>
      </c>
      <c r="V96" s="60" t="s">
        <v>358</v>
      </c>
      <c r="W96" s="60" t="s">
        <v>358</v>
      </c>
      <c r="X96" s="96">
        <v>25</v>
      </c>
      <c r="Y96" s="122" t="s">
        <v>358</v>
      </c>
      <c r="Z96" s="122">
        <v>28</v>
      </c>
      <c r="AA96" s="122" t="s">
        <v>358</v>
      </c>
      <c r="AB96" s="122" t="s">
        <v>358</v>
      </c>
    </row>
    <row r="97" spans="2:28" x14ac:dyDescent="0.25">
      <c r="B97" s="94" t="s">
        <v>391</v>
      </c>
      <c r="C97" s="60">
        <v>21</v>
      </c>
      <c r="D97" s="60">
        <v>3</v>
      </c>
      <c r="E97" s="60">
        <v>94</v>
      </c>
      <c r="F97" s="60" t="s">
        <v>358</v>
      </c>
      <c r="G97" s="60" t="s">
        <v>358</v>
      </c>
      <c r="H97" s="60" t="s">
        <v>358</v>
      </c>
      <c r="I97" s="60" t="s">
        <v>358</v>
      </c>
      <c r="J97" s="60" t="s">
        <v>358</v>
      </c>
      <c r="K97" s="60" t="s">
        <v>358</v>
      </c>
      <c r="L97" s="60" t="s">
        <v>358</v>
      </c>
      <c r="M97" s="60" t="s">
        <v>358</v>
      </c>
      <c r="N97" s="60" t="s">
        <v>358</v>
      </c>
      <c r="O97" s="60" t="s">
        <v>358</v>
      </c>
      <c r="P97" s="60" t="s">
        <v>358</v>
      </c>
      <c r="Q97" s="60" t="s">
        <v>358</v>
      </c>
      <c r="R97" s="60" t="s">
        <v>358</v>
      </c>
      <c r="S97" s="60" t="s">
        <v>358</v>
      </c>
      <c r="T97" s="60" t="s">
        <v>358</v>
      </c>
      <c r="U97" s="60">
        <v>27</v>
      </c>
      <c r="V97" s="60" t="s">
        <v>358</v>
      </c>
      <c r="W97" s="60" t="s">
        <v>358</v>
      </c>
      <c r="X97" s="96">
        <v>30</v>
      </c>
      <c r="Y97" s="122">
        <v>28</v>
      </c>
      <c r="Z97" s="122" t="s">
        <v>358</v>
      </c>
      <c r="AA97" s="122" t="s">
        <v>358</v>
      </c>
      <c r="AB97" s="122" t="s">
        <v>358</v>
      </c>
    </row>
    <row r="98" spans="2:28" x14ac:dyDescent="0.25">
      <c r="B98" s="94" t="s">
        <v>253</v>
      </c>
      <c r="C98" s="60">
        <v>22</v>
      </c>
      <c r="D98" s="60">
        <v>4</v>
      </c>
      <c r="E98" s="60">
        <v>93</v>
      </c>
      <c r="F98" s="60" t="s">
        <v>358</v>
      </c>
      <c r="G98" s="60" t="s">
        <v>358</v>
      </c>
      <c r="H98" s="60" t="s">
        <v>358</v>
      </c>
      <c r="I98" s="60" t="s">
        <v>358</v>
      </c>
      <c r="J98" s="60" t="s">
        <v>358</v>
      </c>
      <c r="K98" s="60" t="s">
        <v>358</v>
      </c>
      <c r="L98" s="60" t="s">
        <v>358</v>
      </c>
      <c r="M98" s="60" t="s">
        <v>358</v>
      </c>
      <c r="N98" s="60" t="s">
        <v>358</v>
      </c>
      <c r="O98" s="60" t="s">
        <v>358</v>
      </c>
      <c r="P98" s="60" t="s">
        <v>358</v>
      </c>
      <c r="Q98" s="60">
        <v>9</v>
      </c>
      <c r="R98" s="60" t="s">
        <v>358</v>
      </c>
      <c r="S98" s="60">
        <v>23</v>
      </c>
      <c r="T98" s="60" t="s">
        <v>358</v>
      </c>
      <c r="U98" s="60" t="s">
        <v>358</v>
      </c>
      <c r="V98" s="60" t="s">
        <v>358</v>
      </c>
      <c r="W98" s="60" t="s">
        <v>358</v>
      </c>
      <c r="X98" s="96">
        <v>24</v>
      </c>
      <c r="Y98" s="122">
        <v>25</v>
      </c>
      <c r="Z98" s="122" t="s">
        <v>358</v>
      </c>
      <c r="AA98" s="122" t="s">
        <v>358</v>
      </c>
      <c r="AB98" s="122" t="s">
        <v>358</v>
      </c>
    </row>
    <row r="99" spans="2:28" x14ac:dyDescent="0.25">
      <c r="B99" s="94" t="s">
        <v>381</v>
      </c>
      <c r="C99" s="60">
        <v>23</v>
      </c>
      <c r="D99" s="60">
        <v>4</v>
      </c>
      <c r="E99" s="60">
        <v>89</v>
      </c>
      <c r="F99" s="60" t="s">
        <v>358</v>
      </c>
      <c r="G99" s="60" t="s">
        <v>358</v>
      </c>
      <c r="H99" s="60" t="s">
        <v>358</v>
      </c>
      <c r="I99" s="60" t="s">
        <v>358</v>
      </c>
      <c r="J99" s="60" t="s">
        <v>358</v>
      </c>
      <c r="K99" s="60" t="s">
        <v>358</v>
      </c>
      <c r="L99" s="60" t="s">
        <v>358</v>
      </c>
      <c r="M99" s="60" t="s">
        <v>358</v>
      </c>
      <c r="N99" s="60" t="s">
        <v>358</v>
      </c>
      <c r="O99" s="60" t="s">
        <v>358</v>
      </c>
      <c r="P99" s="60" t="s">
        <v>358</v>
      </c>
      <c r="Q99" s="60">
        <v>8</v>
      </c>
      <c r="R99" s="60" t="s">
        <v>358</v>
      </c>
      <c r="S99" s="60">
        <v>26</v>
      </c>
      <c r="T99" s="60" t="s">
        <v>358</v>
      </c>
      <c r="U99" s="60" t="s">
        <v>358</v>
      </c>
      <c r="V99" s="60" t="s">
        <v>358</v>
      </c>
      <c r="W99" s="60" t="s">
        <v>358</v>
      </c>
      <c r="X99" s="96">
        <v>23</v>
      </c>
      <c r="Y99" s="122" t="s">
        <v>358</v>
      </c>
      <c r="Z99" s="122">
        <v>20</v>
      </c>
      <c r="AA99" s="122" t="s">
        <v>358</v>
      </c>
      <c r="AB99" s="122" t="s">
        <v>358</v>
      </c>
    </row>
    <row r="100" spans="2:28" x14ac:dyDescent="0.25">
      <c r="B100" s="94" t="s">
        <v>327</v>
      </c>
      <c r="C100" s="60">
        <v>24</v>
      </c>
      <c r="D100" s="60">
        <v>3</v>
      </c>
      <c r="E100" s="60">
        <v>88</v>
      </c>
      <c r="F100" s="60" t="s">
        <v>358</v>
      </c>
      <c r="G100" s="60" t="s">
        <v>358</v>
      </c>
      <c r="H100" s="60" t="s">
        <v>358</v>
      </c>
      <c r="I100" s="60" t="s">
        <v>358</v>
      </c>
      <c r="J100" s="60" t="s">
        <v>358</v>
      </c>
      <c r="K100" s="60" t="s">
        <v>358</v>
      </c>
      <c r="L100" s="60" t="s">
        <v>358</v>
      </c>
      <c r="M100" s="60" t="s">
        <v>358</v>
      </c>
      <c r="N100" s="60" t="s">
        <v>358</v>
      </c>
      <c r="O100" s="60" t="s">
        <v>358</v>
      </c>
      <c r="P100" s="60">
        <v>26</v>
      </c>
      <c r="Q100" s="60">
        <v>25</v>
      </c>
      <c r="R100" s="60">
        <v>28</v>
      </c>
      <c r="S100" s="60" t="s">
        <v>358</v>
      </c>
      <c r="T100" s="60" t="s">
        <v>358</v>
      </c>
      <c r="U100" s="60" t="s">
        <v>358</v>
      </c>
      <c r="V100" s="60" t="s">
        <v>358</v>
      </c>
      <c r="W100" s="60" t="s">
        <v>358</v>
      </c>
      <c r="X100" s="96" t="s">
        <v>358</v>
      </c>
      <c r="Y100" s="122" t="s">
        <v>358</v>
      </c>
      <c r="Z100" s="122" t="s">
        <v>358</v>
      </c>
      <c r="AA100" s="122" t="s">
        <v>358</v>
      </c>
      <c r="AB100" s="122" t="s">
        <v>358</v>
      </c>
    </row>
    <row r="101" spans="2:28" x14ac:dyDescent="0.25">
      <c r="B101" s="94" t="s">
        <v>393</v>
      </c>
      <c r="C101" s="60">
        <v>25</v>
      </c>
      <c r="D101" s="60">
        <v>3</v>
      </c>
      <c r="E101" s="60">
        <v>85</v>
      </c>
      <c r="F101" s="60" t="s">
        <v>358</v>
      </c>
      <c r="G101" s="60" t="s">
        <v>358</v>
      </c>
      <c r="H101" s="60" t="s">
        <v>358</v>
      </c>
      <c r="I101" s="60" t="s">
        <v>358</v>
      </c>
      <c r="J101" s="60" t="s">
        <v>358</v>
      </c>
      <c r="K101" s="60">
        <v>23</v>
      </c>
      <c r="L101" s="60" t="s">
        <v>358</v>
      </c>
      <c r="M101" s="60" t="s">
        <v>358</v>
      </c>
      <c r="N101" s="60" t="s">
        <v>358</v>
      </c>
      <c r="O101" s="60" t="s">
        <v>358</v>
      </c>
      <c r="P101" s="60" t="s">
        <v>358</v>
      </c>
      <c r="Q101" s="60" t="s">
        <v>358</v>
      </c>
      <c r="R101" s="60" t="s">
        <v>358</v>
      </c>
      <c r="S101" s="60" t="s">
        <v>358</v>
      </c>
      <c r="T101" s="60" t="s">
        <v>358</v>
      </c>
      <c r="U101" s="60">
        <v>24</v>
      </c>
      <c r="V101" s="60" t="s">
        <v>358</v>
      </c>
      <c r="W101" s="60">
        <v>29</v>
      </c>
      <c r="X101" s="96" t="s">
        <v>358</v>
      </c>
      <c r="Y101" s="122" t="s">
        <v>358</v>
      </c>
      <c r="Z101" s="122" t="s">
        <v>358</v>
      </c>
      <c r="AA101" s="122" t="s">
        <v>358</v>
      </c>
      <c r="AB101" s="122" t="s">
        <v>358</v>
      </c>
    </row>
    <row r="102" spans="2:28" x14ac:dyDescent="0.25">
      <c r="B102" s="94" t="s">
        <v>76</v>
      </c>
      <c r="C102" s="60">
        <v>26</v>
      </c>
      <c r="D102" s="60">
        <v>4</v>
      </c>
      <c r="E102" s="60">
        <v>82</v>
      </c>
      <c r="F102" s="60" t="s">
        <v>358</v>
      </c>
      <c r="G102" s="60" t="s">
        <v>358</v>
      </c>
      <c r="H102" s="60" t="s">
        <v>358</v>
      </c>
      <c r="I102" s="60" t="s">
        <v>358</v>
      </c>
      <c r="J102" s="60" t="s">
        <v>358</v>
      </c>
      <c r="K102" s="60">
        <v>20</v>
      </c>
      <c r="L102" s="60" t="s">
        <v>358</v>
      </c>
      <c r="M102" s="60" t="s">
        <v>358</v>
      </c>
      <c r="N102" s="60" t="s">
        <v>358</v>
      </c>
      <c r="O102" s="60" t="s">
        <v>358</v>
      </c>
      <c r="P102" s="60" t="s">
        <v>358</v>
      </c>
      <c r="Q102" s="60">
        <v>3</v>
      </c>
      <c r="R102" s="60">
        <v>25</v>
      </c>
      <c r="S102" s="60">
        <v>22</v>
      </c>
      <c r="T102" s="60" t="s">
        <v>358</v>
      </c>
      <c r="U102" s="60" t="s">
        <v>358</v>
      </c>
      <c r="V102" s="60" t="s">
        <v>358</v>
      </c>
      <c r="W102" s="60" t="s">
        <v>358</v>
      </c>
      <c r="X102" s="96" t="s">
        <v>358</v>
      </c>
      <c r="Y102" s="122" t="s">
        <v>358</v>
      </c>
      <c r="Z102" s="122" t="s">
        <v>358</v>
      </c>
      <c r="AA102" s="122" t="s">
        <v>358</v>
      </c>
      <c r="AB102" s="122" t="s">
        <v>358</v>
      </c>
    </row>
    <row r="103" spans="2:28" x14ac:dyDescent="0.25">
      <c r="B103" s="94" t="s">
        <v>249</v>
      </c>
      <c r="C103" s="60">
        <v>27</v>
      </c>
      <c r="D103" s="60">
        <v>3</v>
      </c>
      <c r="E103" s="60">
        <v>80</v>
      </c>
      <c r="F103" s="60" t="s">
        <v>358</v>
      </c>
      <c r="G103" s="60" t="s">
        <v>358</v>
      </c>
      <c r="H103" s="60" t="s">
        <v>358</v>
      </c>
      <c r="I103" s="60" t="s">
        <v>358</v>
      </c>
      <c r="J103" s="60" t="s">
        <v>358</v>
      </c>
      <c r="K103" s="60" t="s">
        <v>358</v>
      </c>
      <c r="L103" s="60" t="s">
        <v>358</v>
      </c>
      <c r="M103" s="60" t="s">
        <v>358</v>
      </c>
      <c r="N103" s="60" t="s">
        <v>358</v>
      </c>
      <c r="O103" s="60" t="s">
        <v>358</v>
      </c>
      <c r="P103" s="60" t="s">
        <v>358</v>
      </c>
      <c r="Q103" s="60">
        <v>17</v>
      </c>
      <c r="R103" s="60" t="s">
        <v>358</v>
      </c>
      <c r="S103" s="60" t="s">
        <v>358</v>
      </c>
      <c r="T103" s="60" t="s">
        <v>358</v>
      </c>
      <c r="U103" s="60" t="s">
        <v>358</v>
      </c>
      <c r="V103" s="60" t="s">
        <v>358</v>
      </c>
      <c r="W103" s="60" t="s">
        <v>358</v>
      </c>
      <c r="X103" s="96">
        <v>27</v>
      </c>
      <c r="Y103" s="122" t="s">
        <v>358</v>
      </c>
      <c r="Z103" s="122">
        <v>27</v>
      </c>
      <c r="AA103" s="122" t="s">
        <v>358</v>
      </c>
      <c r="AB103" s="122" t="s">
        <v>358</v>
      </c>
    </row>
    <row r="104" spans="2:28" x14ac:dyDescent="0.25">
      <c r="B104" s="94" t="s">
        <v>82</v>
      </c>
      <c r="C104" s="60">
        <v>28</v>
      </c>
      <c r="D104" s="60">
        <v>3</v>
      </c>
      <c r="E104" s="60">
        <v>79</v>
      </c>
      <c r="F104" s="60" t="s">
        <v>358</v>
      </c>
      <c r="G104" s="60" t="s">
        <v>358</v>
      </c>
      <c r="H104" s="60" t="s">
        <v>358</v>
      </c>
      <c r="I104" s="60" t="s">
        <v>358</v>
      </c>
      <c r="J104" s="60" t="s">
        <v>358</v>
      </c>
      <c r="K104" s="60">
        <v>19</v>
      </c>
      <c r="L104" s="60" t="s">
        <v>358</v>
      </c>
      <c r="M104" s="60" t="s">
        <v>358</v>
      </c>
      <c r="N104" s="60" t="s">
        <v>358</v>
      </c>
      <c r="O104" s="60" t="s">
        <v>358</v>
      </c>
      <c r="P104" s="60" t="s">
        <v>358</v>
      </c>
      <c r="Q104" s="60" t="s">
        <v>358</v>
      </c>
      <c r="R104" s="60" t="s">
        <v>358</v>
      </c>
      <c r="S104" s="60" t="s">
        <v>358</v>
      </c>
      <c r="T104" s="60" t="s">
        <v>358</v>
      </c>
      <c r="U104" s="60" t="s">
        <v>358</v>
      </c>
      <c r="V104" s="60" t="s">
        <v>358</v>
      </c>
      <c r="W104" s="60" t="s">
        <v>358</v>
      </c>
      <c r="X104" s="96" t="s">
        <v>358</v>
      </c>
      <c r="Y104" s="122" t="s">
        <v>358</v>
      </c>
      <c r="Z104" s="122" t="s">
        <v>358</v>
      </c>
      <c r="AA104" s="122">
        <v>26</v>
      </c>
      <c r="AB104" s="122">
        <v>25</v>
      </c>
    </row>
    <row r="105" spans="2:28" x14ac:dyDescent="0.25">
      <c r="B105" s="94" t="s">
        <v>248</v>
      </c>
      <c r="C105" s="60">
        <v>29</v>
      </c>
      <c r="D105" s="60">
        <v>3</v>
      </c>
      <c r="E105" s="60">
        <v>60</v>
      </c>
      <c r="F105" s="60" t="s">
        <v>358</v>
      </c>
      <c r="G105" s="60" t="s">
        <v>358</v>
      </c>
      <c r="H105" s="60" t="s">
        <v>358</v>
      </c>
      <c r="I105" s="60">
        <v>23</v>
      </c>
      <c r="J105" s="60" t="s">
        <v>358</v>
      </c>
      <c r="K105" s="60" t="s">
        <v>358</v>
      </c>
      <c r="L105" s="60" t="s">
        <v>358</v>
      </c>
      <c r="M105" s="60" t="s">
        <v>358</v>
      </c>
      <c r="N105" s="60" t="s">
        <v>358</v>
      </c>
      <c r="O105" s="60">
        <v>18</v>
      </c>
      <c r="P105" s="60" t="s">
        <v>358</v>
      </c>
      <c r="Q105" s="60">
        <v>10</v>
      </c>
      <c r="R105" s="60" t="s">
        <v>358</v>
      </c>
      <c r="S105" s="60" t="s">
        <v>358</v>
      </c>
      <c r="T105" s="60" t="s">
        <v>358</v>
      </c>
      <c r="U105" s="60" t="s">
        <v>358</v>
      </c>
      <c r="V105" s="60" t="s">
        <v>358</v>
      </c>
      <c r="W105" s="60" t="s">
        <v>358</v>
      </c>
      <c r="X105" s="96" t="s">
        <v>358</v>
      </c>
      <c r="Y105" s="122" t="s">
        <v>358</v>
      </c>
      <c r="Z105" s="122" t="s">
        <v>358</v>
      </c>
      <c r="AA105" s="122" t="s">
        <v>358</v>
      </c>
      <c r="AB105" s="122" t="s">
        <v>358</v>
      </c>
    </row>
    <row r="106" spans="2:28" x14ac:dyDescent="0.25">
      <c r="B106" s="94" t="s">
        <v>376</v>
      </c>
      <c r="C106" s="60">
        <v>30</v>
      </c>
      <c r="D106" s="60">
        <v>2</v>
      </c>
      <c r="E106" s="60">
        <v>56</v>
      </c>
      <c r="F106" s="60" t="s">
        <v>358</v>
      </c>
      <c r="G106" s="60">
        <v>27</v>
      </c>
      <c r="H106" s="60" t="s">
        <v>358</v>
      </c>
      <c r="I106" s="60" t="s">
        <v>358</v>
      </c>
      <c r="J106" s="60" t="s">
        <v>358</v>
      </c>
      <c r="K106" s="60" t="s">
        <v>358</v>
      </c>
      <c r="L106" s="60" t="s">
        <v>358</v>
      </c>
      <c r="M106" s="60" t="s">
        <v>358</v>
      </c>
      <c r="N106" s="60" t="s">
        <v>358</v>
      </c>
      <c r="O106" s="60" t="s">
        <v>358</v>
      </c>
      <c r="P106" s="60" t="s">
        <v>358</v>
      </c>
      <c r="Q106" s="60" t="s">
        <v>358</v>
      </c>
      <c r="R106" s="60" t="s">
        <v>358</v>
      </c>
      <c r="S106" s="60" t="s">
        <v>358</v>
      </c>
      <c r="T106" s="60" t="s">
        <v>358</v>
      </c>
      <c r="U106" s="60" t="s">
        <v>358</v>
      </c>
      <c r="V106" s="60" t="s">
        <v>358</v>
      </c>
      <c r="W106" s="60" t="s">
        <v>358</v>
      </c>
      <c r="X106" s="96" t="s">
        <v>358</v>
      </c>
      <c r="Y106" s="122" t="s">
        <v>358</v>
      </c>
      <c r="Z106" s="122">
        <v>23</v>
      </c>
      <c r="AA106" s="122" t="s">
        <v>358</v>
      </c>
      <c r="AB106" s="122" t="s">
        <v>358</v>
      </c>
    </row>
    <row r="107" spans="2:28" x14ac:dyDescent="0.25">
      <c r="B107" s="94" t="s">
        <v>395</v>
      </c>
      <c r="C107" s="60">
        <v>31</v>
      </c>
      <c r="D107" s="60">
        <v>2</v>
      </c>
      <c r="E107" s="60">
        <v>55</v>
      </c>
      <c r="F107" s="60" t="s">
        <v>358</v>
      </c>
      <c r="G107" s="60" t="s">
        <v>358</v>
      </c>
      <c r="H107" s="60" t="s">
        <v>358</v>
      </c>
      <c r="I107" s="60" t="s">
        <v>358</v>
      </c>
      <c r="J107" s="60" t="s">
        <v>358</v>
      </c>
      <c r="K107" s="60" t="s">
        <v>358</v>
      </c>
      <c r="L107" s="60" t="s">
        <v>358</v>
      </c>
      <c r="M107" s="60" t="s">
        <v>358</v>
      </c>
      <c r="N107" s="60" t="s">
        <v>358</v>
      </c>
      <c r="O107" s="60" t="s">
        <v>358</v>
      </c>
      <c r="P107" s="60" t="s">
        <v>358</v>
      </c>
      <c r="Q107" s="60" t="s">
        <v>358</v>
      </c>
      <c r="R107" s="60" t="s">
        <v>358</v>
      </c>
      <c r="S107" s="60" t="s">
        <v>358</v>
      </c>
      <c r="T107" s="60" t="s">
        <v>358</v>
      </c>
      <c r="U107" s="60" t="s">
        <v>358</v>
      </c>
      <c r="V107" s="60" t="s">
        <v>358</v>
      </c>
      <c r="W107" s="60">
        <v>27</v>
      </c>
      <c r="X107" s="96">
        <v>22</v>
      </c>
      <c r="Y107" s="122" t="s">
        <v>358</v>
      </c>
      <c r="Z107" s="122" t="s">
        <v>358</v>
      </c>
      <c r="AA107" s="122" t="s">
        <v>358</v>
      </c>
      <c r="AB107" s="122" t="s">
        <v>358</v>
      </c>
    </row>
    <row r="108" spans="2:28" x14ac:dyDescent="0.25">
      <c r="B108" s="94" t="s">
        <v>396</v>
      </c>
      <c r="C108" s="60">
        <v>32</v>
      </c>
      <c r="D108" s="60">
        <v>2</v>
      </c>
      <c r="E108" s="60">
        <v>52</v>
      </c>
      <c r="F108" s="60" t="s">
        <v>358</v>
      </c>
      <c r="G108" s="60" t="s">
        <v>358</v>
      </c>
      <c r="H108" s="60" t="s">
        <v>358</v>
      </c>
      <c r="I108" s="60" t="s">
        <v>358</v>
      </c>
      <c r="J108" s="60" t="s">
        <v>358</v>
      </c>
      <c r="K108" s="60" t="s">
        <v>358</v>
      </c>
      <c r="L108" s="60" t="s">
        <v>358</v>
      </c>
      <c r="M108" s="60" t="s">
        <v>358</v>
      </c>
      <c r="N108" s="60" t="s">
        <v>358</v>
      </c>
      <c r="O108" s="60" t="s">
        <v>358</v>
      </c>
      <c r="P108" s="60" t="s">
        <v>358</v>
      </c>
      <c r="Q108" s="60" t="s">
        <v>358</v>
      </c>
      <c r="R108" s="60" t="s">
        <v>358</v>
      </c>
      <c r="S108" s="60" t="s">
        <v>358</v>
      </c>
      <c r="T108" s="60" t="s">
        <v>358</v>
      </c>
      <c r="U108" s="60">
        <v>23</v>
      </c>
      <c r="V108" s="60" t="s">
        <v>358</v>
      </c>
      <c r="W108" s="60" t="s">
        <v>358</v>
      </c>
      <c r="X108" s="96" t="s">
        <v>358</v>
      </c>
      <c r="Y108" s="122">
        <v>23</v>
      </c>
      <c r="Z108" s="122" t="s">
        <v>358</v>
      </c>
      <c r="AA108" s="122" t="s">
        <v>358</v>
      </c>
      <c r="AB108" s="122" t="s">
        <v>358</v>
      </c>
    </row>
    <row r="109" spans="2:28" x14ac:dyDescent="0.25">
      <c r="B109" s="94" t="s">
        <v>379</v>
      </c>
      <c r="C109" s="60">
        <v>33</v>
      </c>
      <c r="D109" s="60">
        <v>2</v>
      </c>
      <c r="E109" s="60">
        <v>51</v>
      </c>
      <c r="F109" s="60" t="s">
        <v>358</v>
      </c>
      <c r="G109" s="60" t="s">
        <v>358</v>
      </c>
      <c r="H109" s="60" t="s">
        <v>358</v>
      </c>
      <c r="I109" s="60" t="s">
        <v>358</v>
      </c>
      <c r="J109" s="60">
        <v>19</v>
      </c>
      <c r="K109" s="60" t="s">
        <v>358</v>
      </c>
      <c r="L109" s="60" t="s">
        <v>358</v>
      </c>
      <c r="M109" s="60" t="s">
        <v>358</v>
      </c>
      <c r="N109" s="60" t="s">
        <v>358</v>
      </c>
      <c r="O109" s="60" t="s">
        <v>358</v>
      </c>
      <c r="P109" s="60" t="s">
        <v>358</v>
      </c>
      <c r="Q109" s="60" t="s">
        <v>358</v>
      </c>
      <c r="R109" s="60" t="s">
        <v>358</v>
      </c>
      <c r="S109" s="60" t="s">
        <v>358</v>
      </c>
      <c r="T109" s="60">
        <v>26</v>
      </c>
      <c r="U109" s="60" t="s">
        <v>358</v>
      </c>
      <c r="V109" s="60" t="s">
        <v>358</v>
      </c>
      <c r="W109" s="60" t="s">
        <v>358</v>
      </c>
      <c r="X109" s="96" t="s">
        <v>358</v>
      </c>
      <c r="Y109" s="122" t="s">
        <v>358</v>
      </c>
      <c r="Z109" s="122" t="s">
        <v>358</v>
      </c>
      <c r="AA109" s="122" t="s">
        <v>358</v>
      </c>
      <c r="AB109" s="122" t="s">
        <v>358</v>
      </c>
    </row>
    <row r="110" spans="2:28" x14ac:dyDescent="0.25">
      <c r="B110" s="94" t="s">
        <v>334</v>
      </c>
      <c r="C110" s="60">
        <v>34</v>
      </c>
      <c r="D110" s="60">
        <v>3</v>
      </c>
      <c r="E110" s="60">
        <v>48</v>
      </c>
      <c r="F110" s="60" t="s">
        <v>358</v>
      </c>
      <c r="G110" s="60" t="s">
        <v>358</v>
      </c>
      <c r="H110" s="60" t="s">
        <v>358</v>
      </c>
      <c r="I110" s="60" t="s">
        <v>358</v>
      </c>
      <c r="J110" s="60" t="s">
        <v>358</v>
      </c>
      <c r="K110" s="60" t="s">
        <v>358</v>
      </c>
      <c r="L110" s="60" t="s">
        <v>358</v>
      </c>
      <c r="M110" s="60" t="s">
        <v>358</v>
      </c>
      <c r="N110" s="60" t="s">
        <v>358</v>
      </c>
      <c r="O110" s="60" t="s">
        <v>358</v>
      </c>
      <c r="P110" s="60" t="s">
        <v>358</v>
      </c>
      <c r="Q110" s="60">
        <v>0</v>
      </c>
      <c r="R110" s="60" t="s">
        <v>358</v>
      </c>
      <c r="S110" s="60" t="s">
        <v>358</v>
      </c>
      <c r="T110" s="60" t="s">
        <v>358</v>
      </c>
      <c r="U110" s="60" t="s">
        <v>358</v>
      </c>
      <c r="V110" s="60" t="s">
        <v>358</v>
      </c>
      <c r="W110" s="60" t="s">
        <v>358</v>
      </c>
      <c r="X110" s="96">
        <v>20</v>
      </c>
      <c r="Y110" s="122" t="s">
        <v>358</v>
      </c>
      <c r="Z110" s="122">
        <v>19</v>
      </c>
      <c r="AA110" s="122" t="s">
        <v>358</v>
      </c>
      <c r="AB110" s="122" t="s">
        <v>358</v>
      </c>
    </row>
    <row r="111" spans="2:28" x14ac:dyDescent="0.25">
      <c r="B111" s="94" t="s">
        <v>137</v>
      </c>
      <c r="C111" s="60">
        <v>35</v>
      </c>
      <c r="D111" s="60">
        <v>2</v>
      </c>
      <c r="E111" s="60">
        <v>46</v>
      </c>
      <c r="F111" s="60" t="s">
        <v>358</v>
      </c>
      <c r="G111" s="60" t="s">
        <v>358</v>
      </c>
      <c r="H111" s="60" t="s">
        <v>358</v>
      </c>
      <c r="I111" s="60" t="s">
        <v>358</v>
      </c>
      <c r="J111" s="60">
        <v>21</v>
      </c>
      <c r="K111" s="60" t="s">
        <v>358</v>
      </c>
      <c r="L111" s="60" t="s">
        <v>358</v>
      </c>
      <c r="M111" s="60" t="s">
        <v>358</v>
      </c>
      <c r="N111" s="60" t="s">
        <v>358</v>
      </c>
      <c r="O111" s="60" t="s">
        <v>358</v>
      </c>
      <c r="P111" s="60" t="s">
        <v>358</v>
      </c>
      <c r="Q111" s="60">
        <v>19</v>
      </c>
      <c r="R111" s="60" t="s">
        <v>358</v>
      </c>
      <c r="S111" s="60" t="s">
        <v>358</v>
      </c>
      <c r="T111" s="60" t="s">
        <v>358</v>
      </c>
      <c r="U111" s="60" t="s">
        <v>358</v>
      </c>
      <c r="V111" s="60" t="s">
        <v>358</v>
      </c>
      <c r="W111" s="60" t="s">
        <v>358</v>
      </c>
      <c r="X111" s="96" t="s">
        <v>358</v>
      </c>
      <c r="Y111" s="122" t="s">
        <v>358</v>
      </c>
      <c r="Z111" s="122" t="s">
        <v>358</v>
      </c>
      <c r="AA111" s="122" t="s">
        <v>358</v>
      </c>
      <c r="AB111" s="122" t="s">
        <v>358</v>
      </c>
    </row>
    <row r="112" spans="2:28" x14ac:dyDescent="0.25">
      <c r="B112" s="94" t="s">
        <v>375</v>
      </c>
      <c r="C112" s="60">
        <v>36</v>
      </c>
      <c r="D112" s="60">
        <v>2</v>
      </c>
      <c r="E112" s="60">
        <v>45</v>
      </c>
      <c r="F112" s="60" t="s">
        <v>358</v>
      </c>
      <c r="G112" s="60" t="s">
        <v>358</v>
      </c>
      <c r="H112" s="60" t="s">
        <v>358</v>
      </c>
      <c r="I112" s="60" t="s">
        <v>358</v>
      </c>
      <c r="J112" s="60" t="s">
        <v>358</v>
      </c>
      <c r="K112" s="60" t="s">
        <v>358</v>
      </c>
      <c r="L112" s="60" t="s">
        <v>358</v>
      </c>
      <c r="M112" s="60" t="s">
        <v>358</v>
      </c>
      <c r="N112" s="60">
        <v>23</v>
      </c>
      <c r="O112" s="60" t="s">
        <v>358</v>
      </c>
      <c r="P112" s="60" t="s">
        <v>358</v>
      </c>
      <c r="Q112" s="60">
        <v>16</v>
      </c>
      <c r="R112" s="60" t="s">
        <v>358</v>
      </c>
      <c r="S112" s="60" t="s">
        <v>358</v>
      </c>
      <c r="T112" s="60" t="s">
        <v>358</v>
      </c>
      <c r="U112" s="60" t="s">
        <v>358</v>
      </c>
      <c r="V112" s="60" t="s">
        <v>358</v>
      </c>
      <c r="W112" s="60" t="s">
        <v>358</v>
      </c>
      <c r="X112" s="96" t="s">
        <v>358</v>
      </c>
      <c r="Y112" s="122" t="s">
        <v>358</v>
      </c>
      <c r="Z112" s="122" t="s">
        <v>358</v>
      </c>
      <c r="AA112" s="122" t="s">
        <v>358</v>
      </c>
      <c r="AB112" s="122" t="s">
        <v>358</v>
      </c>
    </row>
    <row r="113" spans="2:28" x14ac:dyDescent="0.25">
      <c r="B113" s="94" t="s">
        <v>398</v>
      </c>
      <c r="C113" s="60">
        <v>37</v>
      </c>
      <c r="D113" s="60">
        <v>1</v>
      </c>
      <c r="E113" s="60">
        <v>33</v>
      </c>
      <c r="F113" s="60" t="s">
        <v>358</v>
      </c>
      <c r="G113" s="60" t="s">
        <v>358</v>
      </c>
      <c r="H113" s="60" t="s">
        <v>358</v>
      </c>
      <c r="I113" s="60" t="s">
        <v>358</v>
      </c>
      <c r="J113" s="60">
        <v>30</v>
      </c>
      <c r="K113" s="60" t="s">
        <v>358</v>
      </c>
      <c r="L113" s="60" t="s">
        <v>358</v>
      </c>
      <c r="M113" s="60" t="s">
        <v>358</v>
      </c>
      <c r="N113" s="60" t="s">
        <v>358</v>
      </c>
      <c r="O113" s="60" t="s">
        <v>358</v>
      </c>
      <c r="P113" s="60" t="s">
        <v>358</v>
      </c>
      <c r="Q113" s="60" t="s">
        <v>358</v>
      </c>
      <c r="R113" s="60" t="s">
        <v>358</v>
      </c>
      <c r="S113" s="60" t="s">
        <v>358</v>
      </c>
      <c r="T113" s="60" t="s">
        <v>358</v>
      </c>
      <c r="U113" s="60" t="s">
        <v>358</v>
      </c>
      <c r="V113" s="60" t="s">
        <v>358</v>
      </c>
      <c r="W113" s="60" t="s">
        <v>358</v>
      </c>
      <c r="X113" s="96" t="s">
        <v>358</v>
      </c>
      <c r="Y113" s="122" t="s">
        <v>358</v>
      </c>
      <c r="Z113" s="122" t="s">
        <v>358</v>
      </c>
      <c r="AA113" s="122" t="s">
        <v>358</v>
      </c>
      <c r="AB113" s="122" t="s">
        <v>358</v>
      </c>
    </row>
    <row r="114" spans="2:28" x14ac:dyDescent="0.25">
      <c r="B114" s="94" t="s">
        <v>340</v>
      </c>
      <c r="C114" s="60">
        <v>40</v>
      </c>
      <c r="D114" s="60">
        <v>1</v>
      </c>
      <c r="E114" s="60">
        <v>32</v>
      </c>
      <c r="F114" s="60" t="s">
        <v>358</v>
      </c>
      <c r="G114" s="60" t="s">
        <v>358</v>
      </c>
      <c r="H114" s="60" t="s">
        <v>358</v>
      </c>
      <c r="I114" s="60" t="s">
        <v>358</v>
      </c>
      <c r="J114" s="60">
        <v>29</v>
      </c>
      <c r="K114" s="60" t="s">
        <v>358</v>
      </c>
      <c r="L114" s="60" t="s">
        <v>358</v>
      </c>
      <c r="M114" s="60" t="s">
        <v>358</v>
      </c>
      <c r="N114" s="60" t="s">
        <v>358</v>
      </c>
      <c r="O114" s="60" t="s">
        <v>358</v>
      </c>
      <c r="P114" s="60" t="s">
        <v>358</v>
      </c>
      <c r="Q114" s="60" t="s">
        <v>358</v>
      </c>
      <c r="R114" s="60" t="s">
        <v>358</v>
      </c>
      <c r="S114" s="60" t="s">
        <v>358</v>
      </c>
      <c r="T114" s="60" t="s">
        <v>358</v>
      </c>
      <c r="U114" s="60" t="s">
        <v>358</v>
      </c>
      <c r="V114" s="60" t="s">
        <v>358</v>
      </c>
      <c r="W114" s="60" t="s">
        <v>358</v>
      </c>
      <c r="X114" s="96" t="s">
        <v>358</v>
      </c>
      <c r="Y114" s="122" t="s">
        <v>358</v>
      </c>
      <c r="Z114" s="122" t="s">
        <v>358</v>
      </c>
      <c r="AA114" s="122" t="s">
        <v>358</v>
      </c>
      <c r="AB114" s="122" t="s">
        <v>358</v>
      </c>
    </row>
    <row r="115" spans="2:28" x14ac:dyDescent="0.25">
      <c r="B115" s="94" t="s">
        <v>252</v>
      </c>
      <c r="C115" s="60">
        <v>39</v>
      </c>
      <c r="D115" s="60">
        <v>1</v>
      </c>
      <c r="E115" s="60">
        <v>32</v>
      </c>
      <c r="F115" s="60" t="s">
        <v>358</v>
      </c>
      <c r="G115" s="60" t="s">
        <v>358</v>
      </c>
      <c r="H115" s="60" t="s">
        <v>358</v>
      </c>
      <c r="I115" s="60" t="s">
        <v>358</v>
      </c>
      <c r="J115" s="60" t="s">
        <v>358</v>
      </c>
      <c r="K115" s="60" t="s">
        <v>358</v>
      </c>
      <c r="L115" s="60" t="s">
        <v>358</v>
      </c>
      <c r="M115" s="60" t="s">
        <v>358</v>
      </c>
      <c r="N115" s="60" t="s">
        <v>358</v>
      </c>
      <c r="O115" s="60" t="s">
        <v>358</v>
      </c>
      <c r="P115" s="60" t="s">
        <v>358</v>
      </c>
      <c r="Q115" s="60" t="s">
        <v>358</v>
      </c>
      <c r="R115" s="60" t="s">
        <v>358</v>
      </c>
      <c r="S115" s="60" t="s">
        <v>358</v>
      </c>
      <c r="T115" s="60" t="s">
        <v>358</v>
      </c>
      <c r="U115" s="60" t="s">
        <v>358</v>
      </c>
      <c r="V115" s="60" t="s">
        <v>358</v>
      </c>
      <c r="W115" s="60" t="s">
        <v>358</v>
      </c>
      <c r="X115" s="96" t="s">
        <v>358</v>
      </c>
      <c r="Y115" s="122" t="s">
        <v>358</v>
      </c>
      <c r="Z115" s="122">
        <v>29</v>
      </c>
      <c r="AA115" s="122" t="s">
        <v>358</v>
      </c>
      <c r="AB115" s="122" t="s">
        <v>358</v>
      </c>
    </row>
    <row r="116" spans="2:28" x14ac:dyDescent="0.25">
      <c r="B116" s="94" t="s">
        <v>102</v>
      </c>
      <c r="C116" s="60">
        <v>38</v>
      </c>
      <c r="D116" s="60">
        <v>2</v>
      </c>
      <c r="E116" s="60">
        <v>32</v>
      </c>
      <c r="F116" s="60" t="s">
        <v>358</v>
      </c>
      <c r="G116" s="60" t="s">
        <v>358</v>
      </c>
      <c r="H116" s="60" t="s">
        <v>358</v>
      </c>
      <c r="I116" s="60" t="s">
        <v>358</v>
      </c>
      <c r="J116" s="60" t="s">
        <v>358</v>
      </c>
      <c r="K116" s="60" t="s">
        <v>358</v>
      </c>
      <c r="L116" s="60" t="s">
        <v>358</v>
      </c>
      <c r="M116" s="60" t="s">
        <v>358</v>
      </c>
      <c r="N116" s="60" t="s">
        <v>358</v>
      </c>
      <c r="O116" s="60" t="s">
        <v>358</v>
      </c>
      <c r="P116" s="60" t="s">
        <v>358</v>
      </c>
      <c r="Q116" s="60">
        <v>0</v>
      </c>
      <c r="R116" s="60" t="s">
        <v>358</v>
      </c>
      <c r="S116" s="60" t="s">
        <v>358</v>
      </c>
      <c r="T116" s="60" t="s">
        <v>358</v>
      </c>
      <c r="U116" s="60" t="s">
        <v>358</v>
      </c>
      <c r="V116" s="60" t="s">
        <v>358</v>
      </c>
      <c r="W116" s="60" t="s">
        <v>358</v>
      </c>
      <c r="X116" s="96" t="s">
        <v>358</v>
      </c>
      <c r="Y116" s="122" t="s">
        <v>358</v>
      </c>
      <c r="Z116" s="122" t="s">
        <v>358</v>
      </c>
      <c r="AA116" s="122" t="s">
        <v>358</v>
      </c>
      <c r="AB116" s="122">
        <v>26</v>
      </c>
    </row>
    <row r="117" spans="2:28" x14ac:dyDescent="0.25">
      <c r="B117" s="94" t="s">
        <v>399</v>
      </c>
      <c r="C117" s="60">
        <v>41</v>
      </c>
      <c r="D117" s="60">
        <v>1</v>
      </c>
      <c r="E117" s="60">
        <v>31</v>
      </c>
      <c r="F117" s="60" t="s">
        <v>358</v>
      </c>
      <c r="G117" s="60" t="s">
        <v>358</v>
      </c>
      <c r="H117" s="60">
        <v>28</v>
      </c>
      <c r="I117" s="60" t="s">
        <v>358</v>
      </c>
      <c r="J117" s="60" t="s">
        <v>358</v>
      </c>
      <c r="K117" s="60" t="s">
        <v>358</v>
      </c>
      <c r="L117" s="60" t="s">
        <v>358</v>
      </c>
      <c r="M117" s="60" t="s">
        <v>358</v>
      </c>
      <c r="N117" s="60" t="s">
        <v>358</v>
      </c>
      <c r="O117" s="60" t="s">
        <v>358</v>
      </c>
      <c r="P117" s="60" t="s">
        <v>358</v>
      </c>
      <c r="Q117" s="60" t="s">
        <v>358</v>
      </c>
      <c r="R117" s="60" t="s">
        <v>358</v>
      </c>
      <c r="S117" s="60" t="s">
        <v>358</v>
      </c>
      <c r="T117" s="60" t="s">
        <v>358</v>
      </c>
      <c r="U117" s="60" t="s">
        <v>358</v>
      </c>
      <c r="V117" s="60" t="s">
        <v>358</v>
      </c>
      <c r="W117" s="60" t="s">
        <v>358</v>
      </c>
      <c r="X117" s="96" t="s">
        <v>358</v>
      </c>
      <c r="Y117" s="122" t="s">
        <v>358</v>
      </c>
      <c r="Z117" s="122" t="s">
        <v>358</v>
      </c>
      <c r="AA117" s="122" t="s">
        <v>358</v>
      </c>
      <c r="AB117" s="122" t="s">
        <v>358</v>
      </c>
    </row>
    <row r="118" spans="2:28" x14ac:dyDescent="0.25">
      <c r="B118" s="94" t="s">
        <v>214</v>
      </c>
      <c r="C118" s="60">
        <v>43</v>
      </c>
      <c r="D118" s="60">
        <v>1</v>
      </c>
      <c r="E118" s="60">
        <v>30</v>
      </c>
      <c r="F118" s="60" t="s">
        <v>358</v>
      </c>
      <c r="G118" s="60" t="s">
        <v>358</v>
      </c>
      <c r="H118" s="60" t="s">
        <v>358</v>
      </c>
      <c r="I118" s="60" t="s">
        <v>358</v>
      </c>
      <c r="J118" s="60" t="s">
        <v>358</v>
      </c>
      <c r="K118" s="60">
        <v>27</v>
      </c>
      <c r="L118" s="60" t="s">
        <v>358</v>
      </c>
      <c r="M118" s="60" t="s">
        <v>358</v>
      </c>
      <c r="N118" s="60" t="s">
        <v>358</v>
      </c>
      <c r="O118" s="60" t="s">
        <v>358</v>
      </c>
      <c r="P118" s="60" t="s">
        <v>358</v>
      </c>
      <c r="Q118" s="60" t="s">
        <v>358</v>
      </c>
      <c r="R118" s="60" t="s">
        <v>358</v>
      </c>
      <c r="S118" s="60" t="s">
        <v>358</v>
      </c>
      <c r="T118" s="60" t="s">
        <v>358</v>
      </c>
      <c r="U118" s="60" t="s">
        <v>358</v>
      </c>
      <c r="V118" s="60" t="s">
        <v>358</v>
      </c>
      <c r="W118" s="60" t="s">
        <v>358</v>
      </c>
      <c r="X118" s="96" t="s">
        <v>358</v>
      </c>
      <c r="Y118" s="122" t="s">
        <v>358</v>
      </c>
      <c r="Z118" s="122" t="s">
        <v>358</v>
      </c>
      <c r="AA118" s="122" t="s">
        <v>358</v>
      </c>
      <c r="AB118" s="122" t="s">
        <v>358</v>
      </c>
    </row>
    <row r="119" spans="2:28" x14ac:dyDescent="0.25">
      <c r="B119" s="94" t="s">
        <v>211</v>
      </c>
      <c r="C119" s="60">
        <v>42</v>
      </c>
      <c r="D119" s="60">
        <v>2</v>
      </c>
      <c r="E119" s="60">
        <v>30</v>
      </c>
      <c r="F119" s="60" t="s">
        <v>358</v>
      </c>
      <c r="G119" s="60" t="s">
        <v>358</v>
      </c>
      <c r="H119" s="60" t="s">
        <v>358</v>
      </c>
      <c r="I119" s="60" t="s">
        <v>358</v>
      </c>
      <c r="J119" s="60">
        <v>18</v>
      </c>
      <c r="K119" s="60" t="s">
        <v>358</v>
      </c>
      <c r="L119" s="60" t="s">
        <v>358</v>
      </c>
      <c r="M119" s="60" t="s">
        <v>358</v>
      </c>
      <c r="N119" s="60" t="s">
        <v>358</v>
      </c>
      <c r="O119" s="60" t="s">
        <v>358</v>
      </c>
      <c r="P119" s="60" t="s">
        <v>358</v>
      </c>
      <c r="Q119" s="60">
        <v>6</v>
      </c>
      <c r="R119" s="60" t="s">
        <v>358</v>
      </c>
      <c r="S119" s="60" t="s">
        <v>358</v>
      </c>
      <c r="T119" s="60" t="s">
        <v>358</v>
      </c>
      <c r="U119" s="60" t="s">
        <v>358</v>
      </c>
      <c r="V119" s="60" t="s">
        <v>358</v>
      </c>
      <c r="W119" s="60" t="s">
        <v>358</v>
      </c>
      <c r="X119" s="96" t="s">
        <v>358</v>
      </c>
      <c r="Y119" s="122" t="s">
        <v>358</v>
      </c>
      <c r="Z119" s="122" t="s">
        <v>358</v>
      </c>
      <c r="AA119" s="122" t="s">
        <v>358</v>
      </c>
      <c r="AB119" s="122" t="s">
        <v>358</v>
      </c>
    </row>
    <row r="120" spans="2:28" x14ac:dyDescent="0.25">
      <c r="B120" s="94" t="s">
        <v>154</v>
      </c>
      <c r="C120" s="60">
        <v>44</v>
      </c>
      <c r="D120" s="60">
        <v>1</v>
      </c>
      <c r="E120" s="60">
        <v>29</v>
      </c>
      <c r="F120" s="60" t="s">
        <v>358</v>
      </c>
      <c r="G120" s="60" t="s">
        <v>358</v>
      </c>
      <c r="H120" s="60" t="s">
        <v>358</v>
      </c>
      <c r="I120" s="60" t="s">
        <v>358</v>
      </c>
      <c r="J120" s="60" t="s">
        <v>358</v>
      </c>
      <c r="K120" s="60" t="s">
        <v>358</v>
      </c>
      <c r="L120" s="60" t="s">
        <v>358</v>
      </c>
      <c r="M120" s="60" t="s">
        <v>358</v>
      </c>
      <c r="N120" s="60" t="s">
        <v>358</v>
      </c>
      <c r="O120" s="60" t="s">
        <v>358</v>
      </c>
      <c r="P120" s="60" t="s">
        <v>358</v>
      </c>
      <c r="Q120" s="60">
        <v>26</v>
      </c>
      <c r="R120" s="60" t="s">
        <v>358</v>
      </c>
      <c r="S120" s="60" t="s">
        <v>358</v>
      </c>
      <c r="T120" s="60" t="s">
        <v>358</v>
      </c>
      <c r="U120" s="60" t="s">
        <v>358</v>
      </c>
      <c r="V120" s="60" t="s">
        <v>358</v>
      </c>
      <c r="W120" s="60" t="s">
        <v>358</v>
      </c>
      <c r="X120" s="96" t="s">
        <v>358</v>
      </c>
      <c r="Y120" s="122" t="s">
        <v>358</v>
      </c>
      <c r="Z120" s="122" t="s">
        <v>358</v>
      </c>
      <c r="AA120" s="122" t="s">
        <v>358</v>
      </c>
      <c r="AB120" s="122" t="s">
        <v>358</v>
      </c>
    </row>
    <row r="121" spans="2:28" ht="15.75" thickBot="1" x14ac:dyDescent="0.3">
      <c r="B121" s="95" t="s">
        <v>219</v>
      </c>
      <c r="C121" s="60">
        <v>45</v>
      </c>
      <c r="D121" s="60">
        <v>2</v>
      </c>
      <c r="E121" s="60">
        <v>28</v>
      </c>
      <c r="F121" s="60" t="s">
        <v>358</v>
      </c>
      <c r="G121" s="60" t="s">
        <v>358</v>
      </c>
      <c r="H121" s="60" t="s">
        <v>358</v>
      </c>
      <c r="I121" s="60" t="s">
        <v>358</v>
      </c>
      <c r="J121" s="60" t="s">
        <v>358</v>
      </c>
      <c r="K121" s="60" t="s">
        <v>358</v>
      </c>
      <c r="L121" s="60" t="s">
        <v>358</v>
      </c>
      <c r="M121" s="60" t="s">
        <v>358</v>
      </c>
      <c r="N121" s="60" t="s">
        <v>358</v>
      </c>
      <c r="O121" s="60" t="s">
        <v>358</v>
      </c>
      <c r="P121" s="60">
        <v>21</v>
      </c>
      <c r="Q121" s="60">
        <v>1</v>
      </c>
      <c r="R121" s="60" t="s">
        <v>358</v>
      </c>
      <c r="S121" s="60" t="s">
        <v>358</v>
      </c>
      <c r="T121" s="60" t="s">
        <v>358</v>
      </c>
      <c r="U121" s="60" t="s">
        <v>358</v>
      </c>
      <c r="V121" s="60" t="s">
        <v>358</v>
      </c>
      <c r="W121" s="60" t="s">
        <v>358</v>
      </c>
      <c r="X121" s="96" t="s">
        <v>358</v>
      </c>
      <c r="Y121" s="122" t="s">
        <v>358</v>
      </c>
      <c r="Z121" s="122" t="s">
        <v>358</v>
      </c>
      <c r="AA121" s="122" t="s">
        <v>358</v>
      </c>
      <c r="AB121" s="122" t="s">
        <v>358</v>
      </c>
    </row>
    <row r="122" spans="2:28" ht="15.75" thickBot="1" x14ac:dyDescent="0.3">
      <c r="B122" s="95" t="s">
        <v>84</v>
      </c>
      <c r="C122" s="60">
        <v>46</v>
      </c>
      <c r="D122" s="60">
        <v>1</v>
      </c>
      <c r="E122" s="60">
        <v>27</v>
      </c>
      <c r="F122" s="60" t="s">
        <v>358</v>
      </c>
      <c r="G122" s="60" t="s">
        <v>358</v>
      </c>
      <c r="H122" s="60" t="s">
        <v>358</v>
      </c>
      <c r="I122" s="60" t="s">
        <v>358</v>
      </c>
      <c r="J122" s="60" t="s">
        <v>358</v>
      </c>
      <c r="K122" s="60" t="s">
        <v>358</v>
      </c>
      <c r="L122" s="60" t="s">
        <v>358</v>
      </c>
      <c r="M122" s="60" t="s">
        <v>358</v>
      </c>
      <c r="N122" s="60" t="s">
        <v>358</v>
      </c>
      <c r="O122" s="60" t="s">
        <v>358</v>
      </c>
      <c r="P122" s="60" t="s">
        <v>358</v>
      </c>
      <c r="Q122" s="60">
        <v>24</v>
      </c>
      <c r="R122" s="60" t="s">
        <v>358</v>
      </c>
      <c r="S122" s="60" t="s">
        <v>358</v>
      </c>
      <c r="T122" s="60" t="s">
        <v>358</v>
      </c>
      <c r="U122" s="60" t="s">
        <v>358</v>
      </c>
      <c r="V122" s="60" t="s">
        <v>358</v>
      </c>
      <c r="W122" s="60" t="s">
        <v>358</v>
      </c>
      <c r="X122" s="96" t="s">
        <v>358</v>
      </c>
      <c r="Y122" s="122" t="s">
        <v>358</v>
      </c>
      <c r="Z122" s="122" t="s">
        <v>358</v>
      </c>
      <c r="AA122" s="122" t="s">
        <v>358</v>
      </c>
      <c r="AB122" s="122" t="s">
        <v>358</v>
      </c>
    </row>
    <row r="123" spans="2:28" ht="15.75" thickBot="1" x14ac:dyDescent="0.3">
      <c r="B123" s="95" t="s">
        <v>329</v>
      </c>
      <c r="C123" s="60">
        <v>47</v>
      </c>
      <c r="D123" s="60">
        <v>1</v>
      </c>
      <c r="E123" s="60">
        <v>25</v>
      </c>
      <c r="F123" s="60" t="s">
        <v>358</v>
      </c>
      <c r="G123" s="60" t="s">
        <v>358</v>
      </c>
      <c r="H123" s="60" t="s">
        <v>358</v>
      </c>
      <c r="I123" s="60" t="s">
        <v>358</v>
      </c>
      <c r="J123" s="60" t="s">
        <v>358</v>
      </c>
      <c r="K123" s="60" t="s">
        <v>358</v>
      </c>
      <c r="L123" s="60" t="s">
        <v>358</v>
      </c>
      <c r="M123" s="60" t="s">
        <v>358</v>
      </c>
      <c r="N123" s="60" t="s">
        <v>358</v>
      </c>
      <c r="O123" s="60" t="s">
        <v>358</v>
      </c>
      <c r="P123" s="60" t="s">
        <v>358</v>
      </c>
      <c r="Q123" s="60" t="s">
        <v>358</v>
      </c>
      <c r="R123" s="60" t="s">
        <v>358</v>
      </c>
      <c r="S123" s="60" t="s">
        <v>358</v>
      </c>
      <c r="T123" s="60" t="s">
        <v>358</v>
      </c>
      <c r="U123" s="60">
        <v>22</v>
      </c>
      <c r="V123" s="60" t="s">
        <v>358</v>
      </c>
      <c r="W123" s="60" t="s">
        <v>358</v>
      </c>
      <c r="X123" s="96" t="s">
        <v>358</v>
      </c>
      <c r="Y123" s="122" t="s">
        <v>358</v>
      </c>
      <c r="Z123" s="122" t="s">
        <v>358</v>
      </c>
      <c r="AA123" s="122" t="s">
        <v>358</v>
      </c>
      <c r="AB123" s="122" t="s">
        <v>358</v>
      </c>
    </row>
    <row r="124" spans="2:28" ht="15.75" thickBot="1" x14ac:dyDescent="0.3">
      <c r="B124" s="95" t="s">
        <v>337</v>
      </c>
      <c r="C124" s="60">
        <v>48</v>
      </c>
      <c r="D124" s="60">
        <v>1</v>
      </c>
      <c r="E124" s="60">
        <v>10</v>
      </c>
      <c r="F124" s="60" t="s">
        <v>358</v>
      </c>
      <c r="G124" s="60" t="s">
        <v>358</v>
      </c>
      <c r="H124" s="60" t="s">
        <v>358</v>
      </c>
      <c r="I124" s="60" t="s">
        <v>358</v>
      </c>
      <c r="J124" s="60" t="s">
        <v>358</v>
      </c>
      <c r="K124" s="60" t="s">
        <v>358</v>
      </c>
      <c r="L124" s="60" t="s">
        <v>358</v>
      </c>
      <c r="M124" s="60" t="s">
        <v>358</v>
      </c>
      <c r="N124" s="60" t="s">
        <v>358</v>
      </c>
      <c r="O124" s="60" t="s">
        <v>358</v>
      </c>
      <c r="P124" s="60" t="s">
        <v>358</v>
      </c>
      <c r="Q124" s="60">
        <v>7</v>
      </c>
      <c r="R124" s="60" t="s">
        <v>358</v>
      </c>
      <c r="S124" s="60" t="s">
        <v>358</v>
      </c>
      <c r="T124" s="60" t="s">
        <v>358</v>
      </c>
      <c r="U124" s="60" t="s">
        <v>358</v>
      </c>
      <c r="V124" s="60" t="s">
        <v>358</v>
      </c>
      <c r="W124" s="60" t="s">
        <v>358</v>
      </c>
      <c r="X124" s="96" t="s">
        <v>358</v>
      </c>
      <c r="Y124" s="122" t="s">
        <v>358</v>
      </c>
      <c r="Z124" s="122" t="s">
        <v>358</v>
      </c>
      <c r="AA124" s="122" t="s">
        <v>358</v>
      </c>
      <c r="AB124" s="122" t="s">
        <v>358</v>
      </c>
    </row>
  </sheetData>
  <phoneticPr fontId="16" type="noConversion"/>
  <hyperlinks>
    <hyperlink ref="F2" location="'Derby 5K'!A1" display="Derby 5k" xr:uid="{58C41F66-1253-4D78-9742-F9BDCC659409}"/>
    <hyperlink ref="G2" location="'Bosworth XC'!A1" display="Bosworth XC" xr:uid="{0ACC172E-085B-471C-ACE3-5EAD2B98EFE8}"/>
    <hyperlink ref="H2" location="'Kibworth 6'!A1" display="Kibworth 6" xr:uid="{F13C987F-9AAA-4B39-8C4B-9159A63E5493}"/>
    <hyperlink ref="I2" location="'Ivanhoe 20'!A1" display="Ivanhoe 20" xr:uid="{0D005898-C9E0-48EE-A050-11A23B253695}"/>
    <hyperlink ref="J2" location="'Run In Forest'!A1" display="Run In Forest" xr:uid="{1E4E787A-47B5-41AE-8C98-6C37442F6E8F}"/>
    <hyperlink ref="K2" location="'Uttoxeter HM'!A1" display="Uttoxeter HM" xr:uid="{B6ECFE9F-5229-4ED2-A18D-54AB77CABCCA}"/>
    <hyperlink ref="L2" location="'Bosworth HM'!A1" display="Bosworth HM" xr:uid="{7766670E-29AA-4E19-AE86-1AACC5D9C823}"/>
    <hyperlink ref="M2" location="'West End 8'!A1" display="West End 8" xr:uid="{6AB5E860-2174-407D-8488-566EAF0F8C28}"/>
    <hyperlink ref="N2" location="'Swithland 6'!A1" display="Swithland 6" xr:uid="{4E01AD9E-E671-48A4-99B6-43AACF614E70}"/>
    <hyperlink ref="O2" location="'Washlands Relays'!A1" display="Washlands Relays" xr:uid="{698D7B0D-121C-4C71-93AC-2FC511E68B1B}"/>
    <hyperlink ref="P2" location="'Desford 5'!A1" display="Desford 5" xr:uid="{F7D87594-7982-4523-9105-55A5C80B7657}"/>
    <hyperlink ref="Q2" location="'Worthington 6'!A1" display="Worthington 6" xr:uid="{597779D1-4E74-4ABB-AB61-C9869DC43FAA}"/>
    <hyperlink ref="R2" location="'Joy Cann 5'!A1" display="Joy Cann 5" xr:uid="{5547D010-A697-4EA4-9F30-0A9E8C9ACB63}"/>
    <hyperlink ref="S2" location="'Burton 10k'!A1" display="Burton 10k" xr:uid="{53A51632-A2C3-46E3-8909-E2CF07F393EC}"/>
    <hyperlink ref="T2" location="'Rotherby 8'!A1" display="Rotherby 8" xr:uid="{EEC5A093-E5BC-4095-BEB8-0E9A41CB1530}"/>
    <hyperlink ref="U2" location="'Lichfield 10k'!A1" display="Lichfield 10k" xr:uid="{12B2F1CB-06E7-4B32-B8FD-AF129174F380}"/>
    <hyperlink ref="V2" location="'Adrian Smith'!A1" display="Adrian Smith" xr:uid="{6D158473-E959-4948-A140-6FD4A7845E73}"/>
    <hyperlink ref="W2" location="'Tamworth 5'!A1" display="Tamworth 5" xr:uid="{85ED7222-AE48-4ACD-905B-3E13EA2B6FE8}"/>
    <hyperlink ref="X2" location="'1st XC of Season'!A1" display="XC" xr:uid="{8F39B8C4-5DB7-4E12-9B40-DD4E145279A0}"/>
    <hyperlink ref="F76" location="'Derby 5K'!A1" display="Derby 5k" xr:uid="{FE5F4E7E-F1CF-4473-8614-A8552A1F23AA}"/>
    <hyperlink ref="G76" location="'Bosworth XC'!A1" display="Bosworth XC" xr:uid="{AF76B17E-E4E4-4015-A2C5-5D5B81B6FAB2}"/>
    <hyperlink ref="H76" location="'Kibworth 6'!A1" display="Kibworth 6" xr:uid="{01DFA76B-D5DB-4AFC-80F8-69E05191D8F8}"/>
    <hyperlink ref="I76" location="'Ivanhoe 20'!A1" display="Ivanhoe 20" xr:uid="{8BAE58BC-D0EB-4725-8DC7-C74B797A98AB}"/>
    <hyperlink ref="J76" location="'Run In Forest'!A1" display="Run In Forest" xr:uid="{5417ADB4-84AE-4EE1-AFE7-AEB42E824651}"/>
    <hyperlink ref="K76" location="'Uttoxeter HM'!A1" display="Uttoxeter HM" xr:uid="{4DCB1163-E8E5-4DF9-81CF-BDCE835765F0}"/>
    <hyperlink ref="L76" location="'Bosworth HM'!A1" display="Bosworth HM" xr:uid="{AA238D52-508E-47FD-A6BE-DD8240987A76}"/>
    <hyperlink ref="M76" location="'West End 8'!A1" display="West End 8" xr:uid="{98EE30E8-2FB2-4C62-AD66-B6E363401E0C}"/>
    <hyperlink ref="N76" location="'Swithland 6'!A1" display="Swithland 6" xr:uid="{84D3E8B1-2C59-44AC-A481-DD7CB3E73615}"/>
    <hyperlink ref="O76" location="'Washlands Relays'!A1" display="Washlands Relays" xr:uid="{31CC07EE-082C-45B8-A683-AF5D5FCD5A6B}"/>
    <hyperlink ref="P76" location="'Desford 5'!A1" display="Desford 5" xr:uid="{301A6B7B-0F3C-4F10-9BAB-FAC5E80BBF05}"/>
    <hyperlink ref="Q76" location="'Worthington 6'!A1" display="Worthington 6" xr:uid="{863F98C4-31AE-4408-809B-095E238C792C}"/>
    <hyperlink ref="R76" location="'Joy Cann 5'!A1" display="Joy Cann 5" xr:uid="{7CC9409D-2EA3-40B7-9B3F-A0E6D9052E25}"/>
    <hyperlink ref="S76" location="'Burton 10k'!A1" display="Burton 10k" xr:uid="{204DA912-ADE5-45A6-AA65-1ED27DA79807}"/>
    <hyperlink ref="T76" location="'Rotherby 8'!A1" display="Rotherby 8" xr:uid="{F5D1FAF0-752F-40C5-A14A-C09FE0D11ADB}"/>
    <hyperlink ref="U76" location="'Lichfield 10k'!A1" display="Lichfield 10k" xr:uid="{FC941376-A1CD-4249-AC3A-0ED34A133385}"/>
    <hyperlink ref="V76" location="'Adrian Smith'!A1" display="Adrian Smith" xr:uid="{15D1C44A-CF04-452B-A287-F0CB010A1567}"/>
    <hyperlink ref="W76" location="'Tamworth 5'!A1" display="Tamworth 5" xr:uid="{45B3BA41-D045-4BD3-940C-2C9F6E7D0E01}"/>
    <hyperlink ref="X76" location="'1st XC of Season'!A1" display="XC" xr:uid="{9969D337-98A8-42CA-81CA-18593BF2859A}"/>
  </hyperlink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8CE07-0395-4304-84DA-A99C45B19617}">
  <sheetPr>
    <tabColor rgb="FF00B050"/>
  </sheetPr>
  <dimension ref="B1:J55"/>
  <sheetViews>
    <sheetView workbookViewId="0">
      <selection activeCell="N25" sqref="N25"/>
    </sheetView>
  </sheetViews>
  <sheetFormatPr defaultRowHeight="15" x14ac:dyDescent="0.25"/>
  <cols>
    <col min="2" max="2" width="23.85546875" customWidth="1"/>
    <col min="3" max="5" width="7.7109375" customWidth="1"/>
    <col min="7" max="7" width="23.28515625" bestFit="1" customWidth="1"/>
    <col min="8" max="10" width="7.7109375" customWidth="1"/>
  </cols>
  <sheetData>
    <row r="1" spans="2:10" ht="15.75" thickBot="1" x14ac:dyDescent="0.3"/>
    <row r="2" spans="2:10" ht="66" customHeight="1" thickBot="1" x14ac:dyDescent="0.3">
      <c r="B2" s="50" t="s">
        <v>4</v>
      </c>
      <c r="C2" s="51" t="s">
        <v>260</v>
      </c>
      <c r="D2" s="51" t="s">
        <v>261</v>
      </c>
      <c r="E2" s="52" t="s">
        <v>262</v>
      </c>
      <c r="G2" s="50" t="s">
        <v>4</v>
      </c>
      <c r="H2" s="51" t="s">
        <v>260</v>
      </c>
      <c r="I2" s="51" t="s">
        <v>261</v>
      </c>
      <c r="J2" s="52" t="s">
        <v>262</v>
      </c>
    </row>
    <row r="3" spans="2:10" x14ac:dyDescent="0.25">
      <c r="B3" s="104" t="s">
        <v>135</v>
      </c>
      <c r="C3" s="102">
        <v>1</v>
      </c>
      <c r="D3" s="102">
        <v>11</v>
      </c>
      <c r="E3" s="103">
        <v>312</v>
      </c>
      <c r="G3" s="104" t="s">
        <v>136</v>
      </c>
      <c r="H3" s="102">
        <v>1</v>
      </c>
      <c r="I3" s="102">
        <v>13</v>
      </c>
      <c r="J3" s="103">
        <v>322</v>
      </c>
    </row>
    <row r="4" spans="2:10" x14ac:dyDescent="0.25">
      <c r="B4" s="107" t="s">
        <v>311</v>
      </c>
      <c r="C4" s="111">
        <v>2</v>
      </c>
      <c r="D4" s="111">
        <v>10</v>
      </c>
      <c r="E4" s="108">
        <v>290</v>
      </c>
      <c r="G4" s="107" t="s">
        <v>266</v>
      </c>
      <c r="H4" s="111">
        <v>2</v>
      </c>
      <c r="I4" s="111">
        <v>12</v>
      </c>
      <c r="J4" s="108">
        <v>308</v>
      </c>
    </row>
    <row r="5" spans="2:10" x14ac:dyDescent="0.25">
      <c r="B5" s="109" t="s">
        <v>65</v>
      </c>
      <c r="C5" s="112">
        <v>3</v>
      </c>
      <c r="D5" s="112">
        <v>11</v>
      </c>
      <c r="E5" s="110">
        <v>287</v>
      </c>
      <c r="G5" s="109" t="s">
        <v>207</v>
      </c>
      <c r="H5" s="112">
        <v>3</v>
      </c>
      <c r="I5" s="112">
        <v>14</v>
      </c>
      <c r="J5" s="110">
        <v>287</v>
      </c>
    </row>
    <row r="6" spans="2:10" x14ac:dyDescent="0.25">
      <c r="B6" s="105" t="s">
        <v>259</v>
      </c>
      <c r="C6" s="63">
        <v>4</v>
      </c>
      <c r="D6" s="63">
        <v>11</v>
      </c>
      <c r="E6" s="64">
        <v>252</v>
      </c>
      <c r="G6" s="105" t="s">
        <v>200</v>
      </c>
      <c r="H6" s="63">
        <v>4</v>
      </c>
      <c r="I6" s="63">
        <v>10</v>
      </c>
      <c r="J6" s="64">
        <v>285</v>
      </c>
    </row>
    <row r="7" spans="2:10" x14ac:dyDescent="0.25">
      <c r="B7" s="105" t="s">
        <v>103</v>
      </c>
      <c r="C7" s="63">
        <v>5</v>
      </c>
      <c r="D7" s="63">
        <v>8</v>
      </c>
      <c r="E7" s="64">
        <v>203</v>
      </c>
      <c r="G7" s="105" t="s">
        <v>141</v>
      </c>
      <c r="H7" s="63">
        <v>5</v>
      </c>
      <c r="I7" s="63">
        <v>12</v>
      </c>
      <c r="J7" s="64">
        <v>260</v>
      </c>
    </row>
    <row r="8" spans="2:10" x14ac:dyDescent="0.25">
      <c r="B8" s="105" t="s">
        <v>253</v>
      </c>
      <c r="C8" s="63">
        <v>6</v>
      </c>
      <c r="D8" s="63">
        <v>8</v>
      </c>
      <c r="E8" s="64">
        <v>192</v>
      </c>
      <c r="G8" s="105" t="s">
        <v>201</v>
      </c>
      <c r="H8" s="63">
        <v>6</v>
      </c>
      <c r="I8" s="63">
        <v>11</v>
      </c>
      <c r="J8" s="64">
        <v>255</v>
      </c>
    </row>
    <row r="9" spans="2:10" x14ac:dyDescent="0.25">
      <c r="B9" s="105" t="s">
        <v>332</v>
      </c>
      <c r="C9" s="63">
        <v>7</v>
      </c>
      <c r="D9" s="63">
        <v>6</v>
      </c>
      <c r="E9" s="64">
        <v>187</v>
      </c>
      <c r="G9" s="105" t="s">
        <v>264</v>
      </c>
      <c r="H9" s="63">
        <v>7</v>
      </c>
      <c r="I9" s="63">
        <v>14</v>
      </c>
      <c r="J9" s="64">
        <v>234</v>
      </c>
    </row>
    <row r="10" spans="2:10" x14ac:dyDescent="0.25">
      <c r="B10" s="105" t="s">
        <v>333</v>
      </c>
      <c r="C10" s="63">
        <v>8</v>
      </c>
      <c r="D10" s="63">
        <v>7</v>
      </c>
      <c r="E10" s="64">
        <v>185</v>
      </c>
      <c r="G10" s="105" t="s">
        <v>48</v>
      </c>
      <c r="H10" s="63">
        <v>8</v>
      </c>
      <c r="I10" s="63">
        <v>8</v>
      </c>
      <c r="J10" s="64">
        <v>229</v>
      </c>
    </row>
    <row r="11" spans="2:10" x14ac:dyDescent="0.25">
      <c r="B11" s="105" t="s">
        <v>154</v>
      </c>
      <c r="C11" s="63">
        <v>9</v>
      </c>
      <c r="D11" s="63">
        <v>6</v>
      </c>
      <c r="E11" s="64">
        <v>182</v>
      </c>
      <c r="G11" s="105" t="s">
        <v>27</v>
      </c>
      <c r="H11" s="63">
        <v>9</v>
      </c>
      <c r="I11" s="63">
        <v>13</v>
      </c>
      <c r="J11" s="64">
        <v>213</v>
      </c>
    </row>
    <row r="12" spans="2:10" x14ac:dyDescent="0.25">
      <c r="B12" s="105" t="s">
        <v>327</v>
      </c>
      <c r="C12" s="63">
        <v>10</v>
      </c>
      <c r="D12" s="63">
        <v>6</v>
      </c>
      <c r="E12" s="64">
        <v>176</v>
      </c>
      <c r="G12" s="105" t="s">
        <v>24</v>
      </c>
      <c r="H12" s="63">
        <v>10</v>
      </c>
      <c r="I12" s="63">
        <v>7</v>
      </c>
      <c r="J12" s="64">
        <v>212</v>
      </c>
    </row>
    <row r="13" spans="2:10" x14ac:dyDescent="0.25">
      <c r="B13" s="105" t="s">
        <v>66</v>
      </c>
      <c r="C13" s="63">
        <v>11</v>
      </c>
      <c r="D13" s="63">
        <v>6</v>
      </c>
      <c r="E13" s="64">
        <v>176</v>
      </c>
      <c r="G13" s="105" t="s">
        <v>39</v>
      </c>
      <c r="H13" s="63">
        <v>11</v>
      </c>
      <c r="I13" s="63">
        <v>7</v>
      </c>
      <c r="J13" s="64">
        <v>191</v>
      </c>
    </row>
    <row r="14" spans="2:10" x14ac:dyDescent="0.25">
      <c r="B14" s="105" t="s">
        <v>329</v>
      </c>
      <c r="C14" s="63">
        <v>12</v>
      </c>
      <c r="D14" s="63">
        <v>7</v>
      </c>
      <c r="E14" s="64">
        <v>174</v>
      </c>
      <c r="G14" s="105" t="s">
        <v>206</v>
      </c>
      <c r="H14" s="63">
        <v>12</v>
      </c>
      <c r="I14" s="63">
        <v>7</v>
      </c>
      <c r="J14" s="64">
        <v>182</v>
      </c>
    </row>
    <row r="15" spans="2:10" x14ac:dyDescent="0.25">
      <c r="B15" s="105" t="s">
        <v>263</v>
      </c>
      <c r="C15" s="63">
        <v>13</v>
      </c>
      <c r="D15" s="63">
        <v>7</v>
      </c>
      <c r="E15" s="64">
        <v>172</v>
      </c>
      <c r="G15" s="105" t="s">
        <v>330</v>
      </c>
      <c r="H15" s="63">
        <v>13</v>
      </c>
      <c r="I15" s="63">
        <v>6</v>
      </c>
      <c r="J15" s="64">
        <v>176</v>
      </c>
    </row>
    <row r="16" spans="2:10" x14ac:dyDescent="0.25">
      <c r="B16" s="105" t="s">
        <v>248</v>
      </c>
      <c r="C16" s="63">
        <v>14</v>
      </c>
      <c r="D16" s="63">
        <v>7</v>
      </c>
      <c r="E16" s="64">
        <v>165</v>
      </c>
      <c r="G16" s="105" t="s">
        <v>302</v>
      </c>
      <c r="H16" s="63">
        <v>14</v>
      </c>
      <c r="I16" s="63">
        <v>9</v>
      </c>
      <c r="J16" s="64">
        <v>174</v>
      </c>
    </row>
    <row r="17" spans="2:10" x14ac:dyDescent="0.25">
      <c r="B17" s="105" t="s">
        <v>72</v>
      </c>
      <c r="C17" s="63">
        <v>15</v>
      </c>
      <c r="D17" s="63">
        <v>7</v>
      </c>
      <c r="E17" s="64">
        <v>158</v>
      </c>
      <c r="G17" s="105" t="s">
        <v>232</v>
      </c>
      <c r="H17" s="63">
        <v>15</v>
      </c>
      <c r="I17" s="63">
        <v>5</v>
      </c>
      <c r="J17" s="64">
        <v>149</v>
      </c>
    </row>
    <row r="18" spans="2:10" x14ac:dyDescent="0.25">
      <c r="B18" s="105" t="s">
        <v>324</v>
      </c>
      <c r="C18" s="63">
        <v>16</v>
      </c>
      <c r="D18" s="63">
        <v>5</v>
      </c>
      <c r="E18" s="64">
        <v>153</v>
      </c>
      <c r="G18" s="105" t="s">
        <v>345</v>
      </c>
      <c r="H18" s="63">
        <v>16</v>
      </c>
      <c r="I18" s="63">
        <v>6</v>
      </c>
      <c r="J18" s="64">
        <v>147</v>
      </c>
    </row>
    <row r="19" spans="2:10" x14ac:dyDescent="0.25">
      <c r="B19" s="105" t="s">
        <v>149</v>
      </c>
      <c r="C19" s="63">
        <v>17</v>
      </c>
      <c r="D19" s="63">
        <v>5</v>
      </c>
      <c r="E19" s="64">
        <v>133</v>
      </c>
      <c r="G19" s="105" t="s">
        <v>25</v>
      </c>
      <c r="H19" s="63">
        <v>17</v>
      </c>
      <c r="I19" s="63">
        <v>5</v>
      </c>
      <c r="J19" s="64">
        <v>143</v>
      </c>
    </row>
    <row r="20" spans="2:10" x14ac:dyDescent="0.25">
      <c r="B20" s="105" t="s">
        <v>69</v>
      </c>
      <c r="C20" s="63">
        <v>18</v>
      </c>
      <c r="D20" s="63">
        <v>5</v>
      </c>
      <c r="E20" s="64">
        <v>128</v>
      </c>
      <c r="G20" s="105" t="s">
        <v>364</v>
      </c>
      <c r="H20" s="63">
        <v>18</v>
      </c>
      <c r="I20" s="63">
        <v>5</v>
      </c>
      <c r="J20" s="64">
        <v>131</v>
      </c>
    </row>
    <row r="21" spans="2:10" x14ac:dyDescent="0.25">
      <c r="B21" s="105" t="s">
        <v>373</v>
      </c>
      <c r="C21" s="63">
        <v>19</v>
      </c>
      <c r="D21" s="63">
        <v>5</v>
      </c>
      <c r="E21" s="64">
        <v>124</v>
      </c>
      <c r="G21" s="105" t="s">
        <v>140</v>
      </c>
      <c r="H21" s="63">
        <v>19</v>
      </c>
      <c r="I21" s="63">
        <v>6</v>
      </c>
      <c r="J21" s="64">
        <v>130</v>
      </c>
    </row>
    <row r="22" spans="2:10" x14ac:dyDescent="0.25">
      <c r="B22" s="105" t="s">
        <v>102</v>
      </c>
      <c r="C22" s="63">
        <v>20</v>
      </c>
      <c r="D22" s="63">
        <v>5</v>
      </c>
      <c r="E22" s="64">
        <v>96</v>
      </c>
      <c r="G22" s="105" t="s">
        <v>41</v>
      </c>
      <c r="H22" s="63">
        <v>20</v>
      </c>
      <c r="I22" s="63">
        <v>5</v>
      </c>
      <c r="J22" s="64">
        <v>122</v>
      </c>
    </row>
    <row r="23" spans="2:10" x14ac:dyDescent="0.25">
      <c r="B23" s="105" t="s">
        <v>340</v>
      </c>
      <c r="C23" s="63">
        <v>21</v>
      </c>
      <c r="D23" s="63">
        <v>3</v>
      </c>
      <c r="E23" s="64">
        <v>96</v>
      </c>
      <c r="G23" s="105" t="s">
        <v>365</v>
      </c>
      <c r="H23" s="63">
        <v>21</v>
      </c>
      <c r="I23" s="63">
        <v>5</v>
      </c>
      <c r="J23" s="64">
        <v>117</v>
      </c>
    </row>
    <row r="24" spans="2:10" x14ac:dyDescent="0.25">
      <c r="B24" s="105" t="s">
        <v>310</v>
      </c>
      <c r="C24" s="63">
        <v>22</v>
      </c>
      <c r="D24" s="63">
        <v>4</v>
      </c>
      <c r="E24" s="64">
        <v>88</v>
      </c>
      <c r="G24" s="105" t="s">
        <v>236</v>
      </c>
      <c r="H24" s="63">
        <v>22</v>
      </c>
      <c r="I24" s="63">
        <v>5</v>
      </c>
      <c r="J24" s="64">
        <v>116</v>
      </c>
    </row>
    <row r="25" spans="2:10" x14ac:dyDescent="0.25">
      <c r="B25" s="105" t="s">
        <v>137</v>
      </c>
      <c r="C25" s="63">
        <v>23</v>
      </c>
      <c r="D25" s="63">
        <v>3</v>
      </c>
      <c r="E25" s="64">
        <v>80</v>
      </c>
      <c r="G25" s="105" t="s">
        <v>30</v>
      </c>
      <c r="H25" s="63">
        <v>23</v>
      </c>
      <c r="I25" s="63">
        <v>4</v>
      </c>
      <c r="J25" s="64">
        <v>111</v>
      </c>
    </row>
    <row r="26" spans="2:10" x14ac:dyDescent="0.25">
      <c r="B26" s="105" t="s">
        <v>326</v>
      </c>
      <c r="C26" s="63">
        <v>24</v>
      </c>
      <c r="D26" s="63">
        <v>3</v>
      </c>
      <c r="E26" s="64">
        <v>77</v>
      </c>
      <c r="G26" s="105" t="s">
        <v>202</v>
      </c>
      <c r="H26" s="63">
        <v>24</v>
      </c>
      <c r="I26" s="63">
        <v>4</v>
      </c>
      <c r="J26" s="64">
        <v>100</v>
      </c>
    </row>
    <row r="27" spans="2:10" x14ac:dyDescent="0.25">
      <c r="B27" s="105" t="s">
        <v>334</v>
      </c>
      <c r="C27" s="63">
        <v>25</v>
      </c>
      <c r="D27" s="63">
        <v>4</v>
      </c>
      <c r="E27" s="64">
        <v>77</v>
      </c>
      <c r="G27" s="105" t="s">
        <v>293</v>
      </c>
      <c r="H27" s="63">
        <v>25</v>
      </c>
      <c r="I27" s="63">
        <v>3</v>
      </c>
      <c r="J27" s="64">
        <v>96</v>
      </c>
    </row>
    <row r="28" spans="2:10" x14ac:dyDescent="0.25">
      <c r="B28" s="105" t="s">
        <v>374</v>
      </c>
      <c r="C28" s="63">
        <v>26</v>
      </c>
      <c r="D28" s="63">
        <v>4</v>
      </c>
      <c r="E28" s="64">
        <v>69</v>
      </c>
      <c r="G28" s="105" t="s">
        <v>234</v>
      </c>
      <c r="H28" s="63">
        <v>26</v>
      </c>
      <c r="I28" s="63">
        <v>4</v>
      </c>
      <c r="J28" s="64">
        <v>95</v>
      </c>
    </row>
    <row r="29" spans="2:10" x14ac:dyDescent="0.25">
      <c r="B29" s="105" t="s">
        <v>375</v>
      </c>
      <c r="C29" s="63">
        <v>27</v>
      </c>
      <c r="D29" s="63">
        <v>3</v>
      </c>
      <c r="E29" s="64">
        <v>65</v>
      </c>
      <c r="G29" s="105" t="s">
        <v>338</v>
      </c>
      <c r="H29" s="63">
        <v>27</v>
      </c>
      <c r="I29" s="63">
        <v>5</v>
      </c>
      <c r="J29" s="64">
        <v>91</v>
      </c>
    </row>
    <row r="30" spans="2:10" x14ac:dyDescent="0.25">
      <c r="B30" s="105" t="s">
        <v>134</v>
      </c>
      <c r="C30" s="63">
        <v>28</v>
      </c>
      <c r="D30" s="63">
        <v>2</v>
      </c>
      <c r="E30" s="64">
        <v>64</v>
      </c>
      <c r="G30" s="105" t="s">
        <v>23</v>
      </c>
      <c r="H30" s="63">
        <v>28</v>
      </c>
      <c r="I30" s="63">
        <v>4</v>
      </c>
      <c r="J30" s="64">
        <v>84</v>
      </c>
    </row>
    <row r="31" spans="2:10" x14ac:dyDescent="0.25">
      <c r="B31" s="105" t="s">
        <v>68</v>
      </c>
      <c r="C31" s="63">
        <v>29</v>
      </c>
      <c r="D31" s="63">
        <v>3</v>
      </c>
      <c r="E31" s="64">
        <v>61</v>
      </c>
      <c r="G31" s="105" t="s">
        <v>366</v>
      </c>
      <c r="H31" s="63">
        <v>29</v>
      </c>
      <c r="I31" s="63">
        <v>5</v>
      </c>
      <c r="J31" s="64">
        <v>83</v>
      </c>
    </row>
    <row r="32" spans="2:10" x14ac:dyDescent="0.25">
      <c r="B32" s="105" t="s">
        <v>319</v>
      </c>
      <c r="C32" s="63">
        <v>30</v>
      </c>
      <c r="D32" s="63">
        <v>2</v>
      </c>
      <c r="E32" s="64">
        <v>59</v>
      </c>
      <c r="G32" s="105" t="s">
        <v>344</v>
      </c>
      <c r="H32" s="63">
        <v>30</v>
      </c>
      <c r="I32" s="63">
        <v>4</v>
      </c>
      <c r="J32" s="64">
        <v>83</v>
      </c>
    </row>
    <row r="33" spans="2:10" x14ac:dyDescent="0.25">
      <c r="B33" s="105" t="s">
        <v>325</v>
      </c>
      <c r="C33" s="63">
        <v>31</v>
      </c>
      <c r="D33" s="63">
        <v>2</v>
      </c>
      <c r="E33" s="64">
        <v>59</v>
      </c>
      <c r="G33" s="105" t="s">
        <v>328</v>
      </c>
      <c r="H33" s="63">
        <v>31</v>
      </c>
      <c r="I33" s="63">
        <v>3</v>
      </c>
      <c r="J33" s="64">
        <v>81</v>
      </c>
    </row>
    <row r="34" spans="2:10" x14ac:dyDescent="0.25">
      <c r="B34" s="105" t="s">
        <v>82</v>
      </c>
      <c r="C34" s="63">
        <v>32</v>
      </c>
      <c r="D34" s="63">
        <v>2</v>
      </c>
      <c r="E34" s="64">
        <v>51</v>
      </c>
      <c r="G34" s="105" t="s">
        <v>297</v>
      </c>
      <c r="H34" s="63">
        <v>32</v>
      </c>
      <c r="I34" s="63">
        <v>3</v>
      </c>
      <c r="J34" s="64">
        <v>77</v>
      </c>
    </row>
    <row r="35" spans="2:10" ht="15" customHeight="1" x14ac:dyDescent="0.25">
      <c r="B35" s="105" t="s">
        <v>312</v>
      </c>
      <c r="C35" s="63">
        <v>33</v>
      </c>
      <c r="D35" s="63">
        <v>2</v>
      </c>
      <c r="E35" s="64">
        <v>34</v>
      </c>
      <c r="G35" s="105" t="s">
        <v>26</v>
      </c>
      <c r="H35" s="63">
        <v>33</v>
      </c>
      <c r="I35" s="63">
        <v>3</v>
      </c>
      <c r="J35" s="64">
        <v>75</v>
      </c>
    </row>
    <row r="36" spans="2:10" ht="15" customHeight="1" x14ac:dyDescent="0.25">
      <c r="B36" s="105" t="s">
        <v>214</v>
      </c>
      <c r="C36" s="63">
        <v>34</v>
      </c>
      <c r="D36" s="63">
        <v>1</v>
      </c>
      <c r="E36" s="64">
        <v>32</v>
      </c>
      <c r="G36" s="105" t="s">
        <v>367</v>
      </c>
      <c r="H36" s="63">
        <v>34</v>
      </c>
      <c r="I36" s="63">
        <v>4</v>
      </c>
      <c r="J36" s="64">
        <v>75</v>
      </c>
    </row>
    <row r="37" spans="2:10" ht="15" customHeight="1" x14ac:dyDescent="0.25">
      <c r="B37" s="105" t="s">
        <v>252</v>
      </c>
      <c r="C37" s="63">
        <v>35</v>
      </c>
      <c r="D37" s="63">
        <v>1</v>
      </c>
      <c r="E37" s="64">
        <v>30</v>
      </c>
      <c r="G37" s="105" t="s">
        <v>131</v>
      </c>
      <c r="H37" s="63">
        <v>35</v>
      </c>
      <c r="I37" s="63">
        <v>4</v>
      </c>
      <c r="J37" s="64">
        <v>72</v>
      </c>
    </row>
    <row r="38" spans="2:10" x14ac:dyDescent="0.25">
      <c r="B38" s="105" t="s">
        <v>376</v>
      </c>
      <c r="C38" s="63">
        <v>36</v>
      </c>
      <c r="D38" s="63">
        <v>1</v>
      </c>
      <c r="E38" s="64">
        <v>28</v>
      </c>
      <c r="G38" s="105" t="s">
        <v>242</v>
      </c>
      <c r="H38" s="63">
        <v>36</v>
      </c>
      <c r="I38" s="63">
        <v>3</v>
      </c>
      <c r="J38" s="64">
        <v>70</v>
      </c>
    </row>
    <row r="39" spans="2:10" ht="15.75" customHeight="1" x14ac:dyDescent="0.25">
      <c r="B39" s="105" t="s">
        <v>377</v>
      </c>
      <c r="C39" s="63">
        <v>37</v>
      </c>
      <c r="D39" s="63">
        <v>1</v>
      </c>
      <c r="E39" s="64">
        <v>26</v>
      </c>
      <c r="G39" s="105" t="s">
        <v>160</v>
      </c>
      <c r="H39" s="63">
        <v>37</v>
      </c>
      <c r="I39" s="63">
        <v>3</v>
      </c>
      <c r="J39" s="64">
        <v>64</v>
      </c>
    </row>
    <row r="40" spans="2:10" ht="15.75" customHeight="1" x14ac:dyDescent="0.25">
      <c r="B40" s="105" t="s">
        <v>251</v>
      </c>
      <c r="C40" s="63">
        <v>38</v>
      </c>
      <c r="D40" s="63">
        <v>2</v>
      </c>
      <c r="E40" s="64">
        <v>26</v>
      </c>
      <c r="G40" s="105" t="s">
        <v>238</v>
      </c>
      <c r="H40" s="63">
        <v>38</v>
      </c>
      <c r="I40" s="63">
        <v>3</v>
      </c>
      <c r="J40" s="64">
        <v>63</v>
      </c>
    </row>
    <row r="41" spans="2:10" ht="15.75" customHeight="1" x14ac:dyDescent="0.25">
      <c r="B41" s="105" t="s">
        <v>378</v>
      </c>
      <c r="C41" s="63">
        <v>39</v>
      </c>
      <c r="D41" s="63">
        <v>1</v>
      </c>
      <c r="E41" s="64">
        <v>25</v>
      </c>
      <c r="G41" s="105" t="s">
        <v>331</v>
      </c>
      <c r="H41" s="63">
        <v>39</v>
      </c>
      <c r="I41" s="63">
        <v>2</v>
      </c>
      <c r="J41" s="64">
        <v>60</v>
      </c>
    </row>
    <row r="42" spans="2:10" ht="15.75" customHeight="1" x14ac:dyDescent="0.25">
      <c r="B42" s="105" t="s">
        <v>122</v>
      </c>
      <c r="C42" s="63">
        <v>40</v>
      </c>
      <c r="D42" s="63">
        <v>2</v>
      </c>
      <c r="E42" s="64">
        <v>25</v>
      </c>
      <c r="G42" s="105" t="s">
        <v>368</v>
      </c>
      <c r="H42" s="63">
        <v>40</v>
      </c>
      <c r="I42" s="63">
        <v>4</v>
      </c>
      <c r="J42" s="64">
        <v>55</v>
      </c>
    </row>
    <row r="43" spans="2:10" ht="15.75" customHeight="1" x14ac:dyDescent="0.25">
      <c r="B43" s="105" t="s">
        <v>379</v>
      </c>
      <c r="C43" s="63">
        <v>41</v>
      </c>
      <c r="D43" s="63">
        <v>1</v>
      </c>
      <c r="E43" s="64">
        <v>24</v>
      </c>
      <c r="G43" s="105" t="s">
        <v>298</v>
      </c>
      <c r="H43" s="63">
        <v>41</v>
      </c>
      <c r="I43" s="63">
        <v>2</v>
      </c>
      <c r="J43" s="64">
        <v>49</v>
      </c>
    </row>
    <row r="44" spans="2:10" ht="15.75" customHeight="1" x14ac:dyDescent="0.25">
      <c r="B44" s="105" t="s">
        <v>148</v>
      </c>
      <c r="C44" s="63">
        <v>42</v>
      </c>
      <c r="D44" s="63">
        <v>1</v>
      </c>
      <c r="E44" s="64">
        <v>22</v>
      </c>
      <c r="G44" s="105" t="s">
        <v>299</v>
      </c>
      <c r="H44" s="63">
        <v>42</v>
      </c>
      <c r="I44" s="63">
        <v>3</v>
      </c>
      <c r="J44" s="64">
        <v>48</v>
      </c>
    </row>
    <row r="45" spans="2:10" ht="15.75" customHeight="1" x14ac:dyDescent="0.25">
      <c r="B45" s="105" t="s">
        <v>249</v>
      </c>
      <c r="C45" s="63">
        <v>43</v>
      </c>
      <c r="D45" s="63">
        <v>1</v>
      </c>
      <c r="E45" s="64">
        <v>22</v>
      </c>
      <c r="G45" s="105" t="s">
        <v>205</v>
      </c>
      <c r="H45" s="63">
        <v>43</v>
      </c>
      <c r="I45" s="63">
        <v>3</v>
      </c>
      <c r="J45" s="64">
        <v>44</v>
      </c>
    </row>
    <row r="46" spans="2:10" x14ac:dyDescent="0.25">
      <c r="B46" s="105" t="s">
        <v>381</v>
      </c>
      <c r="C46" s="63">
        <v>44</v>
      </c>
      <c r="D46" s="63">
        <v>1</v>
      </c>
      <c r="E46" s="64">
        <v>21</v>
      </c>
      <c r="G46" s="105" t="s">
        <v>32</v>
      </c>
      <c r="H46" s="63">
        <v>44</v>
      </c>
      <c r="I46" s="63">
        <v>2</v>
      </c>
      <c r="J46" s="64">
        <v>44</v>
      </c>
    </row>
    <row r="47" spans="2:10" ht="15.75" thickBot="1" x14ac:dyDescent="0.3">
      <c r="B47" s="106" t="s">
        <v>380</v>
      </c>
      <c r="C47" s="69">
        <v>45</v>
      </c>
      <c r="D47" s="69">
        <v>1</v>
      </c>
      <c r="E47" s="70">
        <v>21</v>
      </c>
      <c r="G47" s="105" t="s">
        <v>369</v>
      </c>
      <c r="H47" s="63">
        <v>45</v>
      </c>
      <c r="I47" s="63">
        <v>2</v>
      </c>
      <c r="J47" s="64">
        <v>43</v>
      </c>
    </row>
    <row r="48" spans="2:10" x14ac:dyDescent="0.25">
      <c r="B48" s="117"/>
      <c r="C48" s="63"/>
      <c r="D48" s="63"/>
      <c r="E48" s="63"/>
      <c r="G48" s="105" t="s">
        <v>244</v>
      </c>
      <c r="H48" s="63">
        <v>46</v>
      </c>
      <c r="I48" s="63">
        <v>2</v>
      </c>
      <c r="J48" s="64">
        <v>42</v>
      </c>
    </row>
    <row r="49" spans="2:10" x14ac:dyDescent="0.25">
      <c r="B49" s="117"/>
      <c r="C49" s="63"/>
      <c r="D49" s="63"/>
      <c r="E49" s="63"/>
      <c r="G49" s="105" t="s">
        <v>370</v>
      </c>
      <c r="H49" s="63">
        <v>47</v>
      </c>
      <c r="I49" s="63">
        <v>2</v>
      </c>
      <c r="J49" s="64">
        <v>42</v>
      </c>
    </row>
    <row r="50" spans="2:10" x14ac:dyDescent="0.25">
      <c r="B50" s="117"/>
      <c r="C50" s="63"/>
      <c r="D50" s="63"/>
      <c r="E50" s="63"/>
      <c r="G50" s="105" t="s">
        <v>371</v>
      </c>
      <c r="H50" s="63">
        <v>48</v>
      </c>
      <c r="I50" s="63">
        <v>2</v>
      </c>
      <c r="J50" s="64">
        <v>36</v>
      </c>
    </row>
    <row r="51" spans="2:10" x14ac:dyDescent="0.25">
      <c r="B51" s="117"/>
      <c r="C51" s="63"/>
      <c r="D51" s="63"/>
      <c r="E51" s="63"/>
      <c r="G51" s="105" t="s">
        <v>157</v>
      </c>
      <c r="H51" s="63">
        <v>49</v>
      </c>
      <c r="I51" s="63">
        <v>2</v>
      </c>
      <c r="J51" s="64">
        <v>33</v>
      </c>
    </row>
    <row r="52" spans="2:10" x14ac:dyDescent="0.25">
      <c r="G52" s="105" t="s">
        <v>372</v>
      </c>
      <c r="H52" s="63">
        <v>50</v>
      </c>
      <c r="I52" s="63">
        <v>2</v>
      </c>
      <c r="J52" s="64">
        <v>32</v>
      </c>
    </row>
    <row r="53" spans="2:10" x14ac:dyDescent="0.25">
      <c r="G53" s="105" t="s">
        <v>342</v>
      </c>
      <c r="H53" s="63">
        <v>51</v>
      </c>
      <c r="I53" s="63">
        <v>3</v>
      </c>
      <c r="J53" s="64">
        <v>24</v>
      </c>
    </row>
    <row r="54" spans="2:10" x14ac:dyDescent="0.25">
      <c r="G54" s="105" t="s">
        <v>265</v>
      </c>
      <c r="H54" s="63">
        <v>52</v>
      </c>
      <c r="I54" s="63">
        <v>1</v>
      </c>
      <c r="J54" s="64">
        <v>15</v>
      </c>
    </row>
    <row r="55" spans="2:10" ht="15.75" thickBot="1" x14ac:dyDescent="0.3">
      <c r="G55" s="106" t="s">
        <v>159</v>
      </c>
      <c r="H55" s="69">
        <v>53</v>
      </c>
      <c r="I55" s="69">
        <v>1</v>
      </c>
      <c r="J55" s="70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F34BD-F6C0-4B2E-95F5-54BD7F84A838}">
  <sheetPr>
    <tabColor rgb="FF00B050"/>
  </sheetPr>
  <dimension ref="A1:X111"/>
  <sheetViews>
    <sheetView workbookViewId="0">
      <selection activeCell="F7" sqref="F7"/>
    </sheetView>
  </sheetViews>
  <sheetFormatPr defaultColWidth="9.140625" defaultRowHeight="15" x14ac:dyDescent="0.25"/>
  <cols>
    <col min="1" max="1" width="9.140625" style="71"/>
    <col min="2" max="2" width="29" style="71" customWidth="1"/>
    <col min="3" max="3" width="9.7109375" style="71" customWidth="1"/>
    <col min="4" max="5" width="9.5703125" style="71" customWidth="1"/>
    <col min="6" max="6" width="9.140625" style="72"/>
    <col min="7" max="7" width="9.85546875" style="71" bestFit="1" customWidth="1"/>
    <col min="8" max="18" width="9.140625" style="71"/>
    <col min="19" max="24" width="9.140625" style="72"/>
    <col min="25" max="16384" width="9.140625" style="71"/>
  </cols>
  <sheetData>
    <row r="1" spans="1:24" x14ac:dyDescent="0.25">
      <c r="F1" s="73"/>
    </row>
    <row r="2" spans="1:24" ht="85.5" customHeight="1" x14ac:dyDescent="0.25">
      <c r="B2" s="97" t="s">
        <v>4</v>
      </c>
      <c r="C2" s="98" t="s">
        <v>260</v>
      </c>
      <c r="D2" s="98" t="s">
        <v>261</v>
      </c>
      <c r="E2" s="98" t="s">
        <v>262</v>
      </c>
      <c r="F2" s="113" t="s">
        <v>359</v>
      </c>
      <c r="G2" s="113" t="s">
        <v>274</v>
      </c>
      <c r="H2" s="113" t="s">
        <v>185</v>
      </c>
      <c r="I2" s="113" t="s">
        <v>276</v>
      </c>
      <c r="J2" s="113" t="s">
        <v>360</v>
      </c>
      <c r="K2" s="113" t="s">
        <v>348</v>
      </c>
      <c r="L2" s="113" t="s">
        <v>361</v>
      </c>
      <c r="M2" s="113" t="s">
        <v>190</v>
      </c>
      <c r="N2" s="113" t="s">
        <v>191</v>
      </c>
      <c r="O2" s="113" t="s">
        <v>281</v>
      </c>
      <c r="P2" s="113" t="s">
        <v>277</v>
      </c>
      <c r="Q2" s="113" t="s">
        <v>349</v>
      </c>
      <c r="R2" s="113" t="s">
        <v>286</v>
      </c>
      <c r="S2" s="113" t="s">
        <v>194</v>
      </c>
      <c r="T2" s="113" t="s">
        <v>351</v>
      </c>
      <c r="U2" s="113" t="s">
        <v>362</v>
      </c>
      <c r="V2" s="113" t="s">
        <v>355</v>
      </c>
      <c r="W2" s="113" t="s">
        <v>195</v>
      </c>
      <c r="X2" s="113" t="s">
        <v>363</v>
      </c>
    </row>
    <row r="3" spans="1:24" x14ac:dyDescent="0.25">
      <c r="A3" s="101" t="str">
        <f>IFERROR(#REF!,"")</f>
        <v/>
      </c>
      <c r="B3" s="94" t="s">
        <v>136</v>
      </c>
      <c r="C3" s="60">
        <v>1</v>
      </c>
      <c r="D3" s="60">
        <v>13</v>
      </c>
      <c r="E3" s="60">
        <v>322</v>
      </c>
      <c r="F3" s="60">
        <v>30</v>
      </c>
      <c r="G3" s="60" t="s">
        <v>358</v>
      </c>
      <c r="H3" s="60" t="s">
        <v>358</v>
      </c>
      <c r="I3" s="60">
        <v>30</v>
      </c>
      <c r="J3" s="60">
        <v>23</v>
      </c>
      <c r="K3" s="60" t="s">
        <v>358</v>
      </c>
      <c r="L3" s="60">
        <v>25</v>
      </c>
      <c r="M3" s="60">
        <v>30</v>
      </c>
      <c r="N3" s="60">
        <v>30</v>
      </c>
      <c r="O3" s="60">
        <v>29</v>
      </c>
      <c r="P3" s="60">
        <v>27</v>
      </c>
      <c r="Q3" s="60">
        <v>30</v>
      </c>
      <c r="R3" s="60">
        <v>30</v>
      </c>
      <c r="S3" s="60">
        <v>30</v>
      </c>
      <c r="T3" s="60">
        <v>28</v>
      </c>
      <c r="U3" s="60" t="s">
        <v>358</v>
      </c>
      <c r="V3" s="60" t="s">
        <v>358</v>
      </c>
      <c r="W3" s="60">
        <v>29</v>
      </c>
      <c r="X3" s="60" t="s">
        <v>358</v>
      </c>
    </row>
    <row r="4" spans="1:24" x14ac:dyDescent="0.25">
      <c r="A4" s="101" t="str">
        <f>IFERROR(#REF!,"")</f>
        <v/>
      </c>
      <c r="B4" s="94" t="s">
        <v>266</v>
      </c>
      <c r="C4" s="60">
        <v>2</v>
      </c>
      <c r="D4" s="60">
        <v>12</v>
      </c>
      <c r="E4" s="60">
        <v>308</v>
      </c>
      <c r="F4" s="60">
        <v>27</v>
      </c>
      <c r="G4" s="60">
        <v>27</v>
      </c>
      <c r="H4" s="60">
        <v>30</v>
      </c>
      <c r="I4" s="60">
        <v>28</v>
      </c>
      <c r="J4" s="60">
        <v>28</v>
      </c>
      <c r="K4" s="60">
        <v>28</v>
      </c>
      <c r="L4" s="60">
        <v>30</v>
      </c>
      <c r="M4" s="60" t="s">
        <v>358</v>
      </c>
      <c r="N4" s="60">
        <v>27</v>
      </c>
      <c r="O4" s="60">
        <v>23</v>
      </c>
      <c r="P4" s="60" t="s">
        <v>358</v>
      </c>
      <c r="Q4" s="60" t="s">
        <v>358</v>
      </c>
      <c r="R4" s="60">
        <v>28</v>
      </c>
      <c r="S4" s="60">
        <v>28</v>
      </c>
      <c r="T4" s="60" t="s">
        <v>358</v>
      </c>
      <c r="U4" s="60" t="s">
        <v>358</v>
      </c>
      <c r="V4" s="60" t="s">
        <v>358</v>
      </c>
      <c r="W4" s="60" t="s">
        <v>358</v>
      </c>
      <c r="X4" s="96">
        <v>30</v>
      </c>
    </row>
    <row r="5" spans="1:24" x14ac:dyDescent="0.25">
      <c r="A5" s="101" t="str">
        <f>IFERROR(#REF!,"")</f>
        <v/>
      </c>
      <c r="B5" s="94" t="s">
        <v>207</v>
      </c>
      <c r="C5" s="60">
        <v>3</v>
      </c>
      <c r="D5" s="60">
        <v>14</v>
      </c>
      <c r="E5" s="60">
        <v>287</v>
      </c>
      <c r="F5" s="60">
        <v>26</v>
      </c>
      <c r="G5" s="60">
        <v>24</v>
      </c>
      <c r="H5" s="60">
        <v>29</v>
      </c>
      <c r="I5" s="60">
        <v>25</v>
      </c>
      <c r="J5" s="60">
        <v>22</v>
      </c>
      <c r="K5" s="60" t="s">
        <v>358</v>
      </c>
      <c r="L5" s="60">
        <v>23</v>
      </c>
      <c r="M5" s="60">
        <v>25</v>
      </c>
      <c r="N5" s="60" t="s">
        <v>358</v>
      </c>
      <c r="O5" s="60">
        <v>18</v>
      </c>
      <c r="P5" s="60">
        <v>30</v>
      </c>
      <c r="Q5" s="60">
        <v>25</v>
      </c>
      <c r="R5" s="60">
        <v>27</v>
      </c>
      <c r="S5" s="60">
        <v>23</v>
      </c>
      <c r="T5" s="60" t="s">
        <v>358</v>
      </c>
      <c r="U5" s="60" t="s">
        <v>358</v>
      </c>
      <c r="V5" s="60">
        <v>25</v>
      </c>
      <c r="W5" s="60">
        <v>17</v>
      </c>
      <c r="X5" s="96" t="s">
        <v>358</v>
      </c>
    </row>
    <row r="6" spans="1:24" x14ac:dyDescent="0.25">
      <c r="A6" s="101" t="str">
        <f>IFERROR(#REF!,"")</f>
        <v/>
      </c>
      <c r="B6" s="94" t="s">
        <v>200</v>
      </c>
      <c r="C6" s="60">
        <v>4</v>
      </c>
      <c r="D6" s="60">
        <v>10</v>
      </c>
      <c r="E6" s="60">
        <v>285</v>
      </c>
      <c r="F6" s="60">
        <v>29</v>
      </c>
      <c r="G6" s="60" t="s">
        <v>358</v>
      </c>
      <c r="H6" s="60" t="s">
        <v>358</v>
      </c>
      <c r="I6" s="60">
        <v>27</v>
      </c>
      <c r="J6" s="60">
        <v>29</v>
      </c>
      <c r="K6" s="60">
        <v>30</v>
      </c>
      <c r="L6" s="60" t="s">
        <v>358</v>
      </c>
      <c r="M6" s="60" t="s">
        <v>358</v>
      </c>
      <c r="N6" s="60">
        <v>26</v>
      </c>
      <c r="O6" s="60">
        <v>28</v>
      </c>
      <c r="P6" s="60" t="s">
        <v>358</v>
      </c>
      <c r="Q6" s="60">
        <v>22</v>
      </c>
      <c r="R6" s="60">
        <v>21</v>
      </c>
      <c r="S6" s="60">
        <v>25</v>
      </c>
      <c r="T6" s="60" t="s">
        <v>358</v>
      </c>
      <c r="U6" s="60" t="s">
        <v>358</v>
      </c>
      <c r="V6" s="60" t="s">
        <v>358</v>
      </c>
      <c r="W6" s="60">
        <v>28</v>
      </c>
      <c r="X6" s="96" t="s">
        <v>358</v>
      </c>
    </row>
    <row r="7" spans="1:24" x14ac:dyDescent="0.25">
      <c r="A7" s="101" t="str">
        <f>IFERROR(#REF!,"")</f>
        <v/>
      </c>
      <c r="B7" s="94" t="s">
        <v>141</v>
      </c>
      <c r="C7" s="60">
        <v>5</v>
      </c>
      <c r="D7" s="60">
        <v>12</v>
      </c>
      <c r="E7" s="60">
        <v>260</v>
      </c>
      <c r="F7" s="60">
        <v>21</v>
      </c>
      <c r="G7" s="60">
        <v>23</v>
      </c>
      <c r="H7" s="60" t="s">
        <v>358</v>
      </c>
      <c r="I7" s="60">
        <v>18</v>
      </c>
      <c r="J7" s="60" t="s">
        <v>358</v>
      </c>
      <c r="K7" s="60">
        <v>25</v>
      </c>
      <c r="L7" s="60">
        <v>24</v>
      </c>
      <c r="M7" s="60" t="s">
        <v>358</v>
      </c>
      <c r="N7" s="60">
        <v>25</v>
      </c>
      <c r="O7" s="60">
        <v>11</v>
      </c>
      <c r="P7" s="60">
        <v>28</v>
      </c>
      <c r="Q7" s="60">
        <v>21</v>
      </c>
      <c r="R7" s="60">
        <v>25</v>
      </c>
      <c r="S7" s="60">
        <v>22</v>
      </c>
      <c r="T7" s="60" t="s">
        <v>358</v>
      </c>
      <c r="U7" s="60" t="s">
        <v>358</v>
      </c>
      <c r="V7" s="60" t="s">
        <v>358</v>
      </c>
      <c r="W7" s="60">
        <v>22</v>
      </c>
      <c r="X7" s="96" t="s">
        <v>358</v>
      </c>
    </row>
    <row r="8" spans="1:24" x14ac:dyDescent="0.25">
      <c r="A8" s="101" t="str">
        <f>IFERROR(#REF!,"")</f>
        <v/>
      </c>
      <c r="B8" s="94" t="s">
        <v>201</v>
      </c>
      <c r="C8" s="60">
        <v>6</v>
      </c>
      <c r="D8" s="60">
        <v>11</v>
      </c>
      <c r="E8" s="60">
        <v>255</v>
      </c>
      <c r="F8" s="60">
        <v>20</v>
      </c>
      <c r="G8" s="60">
        <v>18</v>
      </c>
      <c r="H8" s="60">
        <v>26</v>
      </c>
      <c r="I8" s="60" t="s">
        <v>358</v>
      </c>
      <c r="J8" s="60" t="s">
        <v>358</v>
      </c>
      <c r="K8" s="60" t="s">
        <v>358</v>
      </c>
      <c r="L8" s="60" t="s">
        <v>358</v>
      </c>
      <c r="M8" s="60">
        <v>21</v>
      </c>
      <c r="N8" s="60">
        <v>23</v>
      </c>
      <c r="O8" s="60" t="s">
        <v>358</v>
      </c>
      <c r="P8" s="60">
        <v>26</v>
      </c>
      <c r="Q8" s="60" t="s">
        <v>358</v>
      </c>
      <c r="R8" s="60">
        <v>23</v>
      </c>
      <c r="S8" s="60">
        <v>21</v>
      </c>
      <c r="T8" s="60" t="s">
        <v>358</v>
      </c>
      <c r="U8" s="60">
        <v>29</v>
      </c>
      <c r="V8" s="60" t="s">
        <v>358</v>
      </c>
      <c r="W8" s="60">
        <v>24</v>
      </c>
      <c r="X8" s="96">
        <v>20</v>
      </c>
    </row>
    <row r="9" spans="1:24" x14ac:dyDescent="0.25">
      <c r="A9" s="101" t="str">
        <f>IFERROR(#REF!,"")</f>
        <v/>
      </c>
      <c r="B9" s="94" t="s">
        <v>264</v>
      </c>
      <c r="C9" s="60">
        <v>7</v>
      </c>
      <c r="D9" s="60">
        <v>14</v>
      </c>
      <c r="E9" s="60">
        <v>234</v>
      </c>
      <c r="F9" s="60">
        <v>19</v>
      </c>
      <c r="G9" s="60">
        <v>14</v>
      </c>
      <c r="H9" s="60">
        <v>22</v>
      </c>
      <c r="I9" s="60" t="s">
        <v>358</v>
      </c>
      <c r="J9" s="60">
        <v>13</v>
      </c>
      <c r="K9" s="60" t="s">
        <v>358</v>
      </c>
      <c r="L9" s="60">
        <v>17</v>
      </c>
      <c r="M9" s="60">
        <v>20</v>
      </c>
      <c r="N9" s="60">
        <v>17</v>
      </c>
      <c r="O9" s="60">
        <v>0</v>
      </c>
      <c r="P9" s="60">
        <v>25</v>
      </c>
      <c r="Q9" s="60">
        <v>13</v>
      </c>
      <c r="R9" s="60">
        <v>19</v>
      </c>
      <c r="S9" s="60" t="s">
        <v>358</v>
      </c>
      <c r="T9" s="60">
        <v>26</v>
      </c>
      <c r="U9" s="60" t="s">
        <v>358</v>
      </c>
      <c r="V9" s="60">
        <v>22</v>
      </c>
      <c r="W9" s="60">
        <v>19</v>
      </c>
      <c r="X9" s="96" t="s">
        <v>358</v>
      </c>
    </row>
    <row r="10" spans="1:24" x14ac:dyDescent="0.25">
      <c r="A10" s="101" t="str">
        <f>IFERROR(#REF!,"")</f>
        <v/>
      </c>
      <c r="B10" s="94" t="s">
        <v>48</v>
      </c>
      <c r="C10" s="60">
        <v>8</v>
      </c>
      <c r="D10" s="60">
        <v>8</v>
      </c>
      <c r="E10" s="60">
        <v>229</v>
      </c>
      <c r="F10" s="60" t="s">
        <v>358</v>
      </c>
      <c r="G10" s="60" t="s">
        <v>358</v>
      </c>
      <c r="H10" s="60">
        <v>28</v>
      </c>
      <c r="I10" s="60">
        <v>20</v>
      </c>
      <c r="J10" s="60">
        <v>26</v>
      </c>
      <c r="K10" s="60" t="s">
        <v>358</v>
      </c>
      <c r="L10" s="60">
        <v>28</v>
      </c>
      <c r="M10" s="60">
        <v>28</v>
      </c>
      <c r="N10" s="60">
        <v>28</v>
      </c>
      <c r="O10" s="60">
        <v>26</v>
      </c>
      <c r="P10" s="60" t="s">
        <v>358</v>
      </c>
      <c r="Q10" s="60" t="s">
        <v>358</v>
      </c>
      <c r="R10" s="60">
        <v>29</v>
      </c>
      <c r="S10" s="60" t="s">
        <v>358</v>
      </c>
      <c r="T10" s="60" t="s">
        <v>358</v>
      </c>
      <c r="U10" s="60" t="s">
        <v>358</v>
      </c>
      <c r="V10" s="60" t="s">
        <v>358</v>
      </c>
      <c r="W10" s="60" t="s">
        <v>358</v>
      </c>
      <c r="X10" s="96" t="s">
        <v>358</v>
      </c>
    </row>
    <row r="11" spans="1:24" x14ac:dyDescent="0.25">
      <c r="A11" s="101" t="str">
        <f>IFERROR(#REF!,"")</f>
        <v/>
      </c>
      <c r="B11" s="94" t="s">
        <v>27</v>
      </c>
      <c r="C11" s="60">
        <v>9</v>
      </c>
      <c r="D11" s="60">
        <v>13</v>
      </c>
      <c r="E11" s="60">
        <v>213</v>
      </c>
      <c r="F11" s="60" t="s">
        <v>358</v>
      </c>
      <c r="G11" s="60">
        <v>15</v>
      </c>
      <c r="H11" s="60">
        <v>23</v>
      </c>
      <c r="I11" s="60">
        <v>15</v>
      </c>
      <c r="J11" s="60">
        <v>14</v>
      </c>
      <c r="K11" s="60">
        <v>21</v>
      </c>
      <c r="L11" s="60">
        <v>16</v>
      </c>
      <c r="M11" s="60" t="s">
        <v>358</v>
      </c>
      <c r="N11" s="60" t="s">
        <v>358</v>
      </c>
      <c r="O11" s="60">
        <v>1</v>
      </c>
      <c r="P11" s="60" t="s">
        <v>358</v>
      </c>
      <c r="Q11" s="60">
        <v>14</v>
      </c>
      <c r="R11" s="60" t="s">
        <v>358</v>
      </c>
      <c r="S11" s="60">
        <v>17</v>
      </c>
      <c r="T11" s="60" t="s">
        <v>358</v>
      </c>
      <c r="U11" s="60">
        <v>27</v>
      </c>
      <c r="V11" s="60">
        <v>20</v>
      </c>
      <c r="W11" s="60">
        <v>16</v>
      </c>
      <c r="X11" s="96">
        <v>17</v>
      </c>
    </row>
    <row r="12" spans="1:24" x14ac:dyDescent="0.25">
      <c r="A12" s="101" t="str">
        <f>IFERROR(#REF!,"")</f>
        <v/>
      </c>
      <c r="B12" s="94" t="s">
        <v>24</v>
      </c>
      <c r="C12" s="60">
        <v>10</v>
      </c>
      <c r="D12" s="60">
        <v>7</v>
      </c>
      <c r="E12" s="60">
        <v>212</v>
      </c>
      <c r="F12" s="60">
        <v>28</v>
      </c>
      <c r="G12" s="60">
        <v>30</v>
      </c>
      <c r="H12" s="60" t="s">
        <v>358</v>
      </c>
      <c r="I12" s="60">
        <v>29</v>
      </c>
      <c r="J12" s="60" t="s">
        <v>358</v>
      </c>
      <c r="K12" s="60" t="s">
        <v>358</v>
      </c>
      <c r="L12" s="60" t="s">
        <v>358</v>
      </c>
      <c r="M12" s="60">
        <v>29</v>
      </c>
      <c r="N12" s="60">
        <v>29</v>
      </c>
      <c r="O12" s="60">
        <v>24</v>
      </c>
      <c r="P12" s="60" t="s">
        <v>358</v>
      </c>
      <c r="Q12" s="60" t="s">
        <v>358</v>
      </c>
      <c r="R12" s="60" t="s">
        <v>358</v>
      </c>
      <c r="S12" s="60">
        <v>29</v>
      </c>
      <c r="T12" s="60" t="s">
        <v>358</v>
      </c>
      <c r="U12" s="60" t="s">
        <v>358</v>
      </c>
      <c r="V12" s="60" t="s">
        <v>358</v>
      </c>
      <c r="W12" s="60" t="s">
        <v>358</v>
      </c>
      <c r="X12" s="96" t="s">
        <v>358</v>
      </c>
    </row>
    <row r="13" spans="1:24" x14ac:dyDescent="0.25">
      <c r="A13" s="101" t="str">
        <f>IFERROR(#REF!,"")</f>
        <v/>
      </c>
      <c r="B13" s="94" t="s">
        <v>39</v>
      </c>
      <c r="C13" s="60">
        <v>11</v>
      </c>
      <c r="D13" s="60">
        <v>7</v>
      </c>
      <c r="E13" s="60">
        <v>191</v>
      </c>
      <c r="F13" s="60" t="s">
        <v>358</v>
      </c>
      <c r="G13" s="60">
        <v>25</v>
      </c>
      <c r="H13" s="60" t="s">
        <v>358</v>
      </c>
      <c r="I13" s="60" t="s">
        <v>358</v>
      </c>
      <c r="J13" s="60" t="s">
        <v>358</v>
      </c>
      <c r="K13" s="60" t="s">
        <v>358</v>
      </c>
      <c r="L13" s="60">
        <v>27</v>
      </c>
      <c r="M13" s="60">
        <v>26</v>
      </c>
      <c r="N13" s="60" t="s">
        <v>358</v>
      </c>
      <c r="O13" s="60">
        <v>21</v>
      </c>
      <c r="P13" s="60" t="s">
        <v>358</v>
      </c>
      <c r="Q13" s="60" t="s">
        <v>358</v>
      </c>
      <c r="R13" s="60">
        <v>26</v>
      </c>
      <c r="S13" s="60">
        <v>26</v>
      </c>
      <c r="T13" s="60" t="s">
        <v>358</v>
      </c>
      <c r="U13" s="60" t="s">
        <v>358</v>
      </c>
      <c r="V13" s="60" t="s">
        <v>358</v>
      </c>
      <c r="W13" s="60" t="s">
        <v>358</v>
      </c>
      <c r="X13" s="96">
        <v>26</v>
      </c>
    </row>
    <row r="14" spans="1:24" x14ac:dyDescent="0.25">
      <c r="A14" s="101" t="str">
        <f>IFERROR(#REF!,"")</f>
        <v/>
      </c>
      <c r="B14" s="94" t="s">
        <v>206</v>
      </c>
      <c r="C14" s="60">
        <v>12</v>
      </c>
      <c r="D14" s="60">
        <v>7</v>
      </c>
      <c r="E14" s="60">
        <v>182</v>
      </c>
      <c r="F14" s="60" t="s">
        <v>358</v>
      </c>
      <c r="G14" s="60">
        <v>22</v>
      </c>
      <c r="H14" s="60">
        <v>25</v>
      </c>
      <c r="I14" s="60" t="s">
        <v>358</v>
      </c>
      <c r="J14" s="60" t="s">
        <v>358</v>
      </c>
      <c r="K14" s="60" t="s">
        <v>358</v>
      </c>
      <c r="L14" s="60" t="s">
        <v>358</v>
      </c>
      <c r="M14" s="60">
        <v>22</v>
      </c>
      <c r="N14" s="60" t="s">
        <v>358</v>
      </c>
      <c r="O14" s="60" t="s">
        <v>358</v>
      </c>
      <c r="P14" s="60" t="s">
        <v>358</v>
      </c>
      <c r="Q14" s="60" t="s">
        <v>358</v>
      </c>
      <c r="R14" s="60">
        <v>22</v>
      </c>
      <c r="S14" s="60">
        <v>20</v>
      </c>
      <c r="T14" s="60">
        <v>27</v>
      </c>
      <c r="U14" s="60">
        <v>30</v>
      </c>
      <c r="V14" s="60" t="s">
        <v>358</v>
      </c>
      <c r="W14" s="60" t="s">
        <v>358</v>
      </c>
      <c r="X14" s="96" t="s">
        <v>358</v>
      </c>
    </row>
    <row r="15" spans="1:24" x14ac:dyDescent="0.25">
      <c r="A15" s="101" t="str">
        <f>IFERROR(#REF!,"")</f>
        <v/>
      </c>
      <c r="B15" s="94" t="s">
        <v>330</v>
      </c>
      <c r="C15" s="60">
        <v>13</v>
      </c>
      <c r="D15" s="60">
        <v>6</v>
      </c>
      <c r="E15" s="60">
        <v>176</v>
      </c>
      <c r="F15" s="60" t="s">
        <v>358</v>
      </c>
      <c r="G15" s="60">
        <v>28</v>
      </c>
      <c r="H15" s="60" t="s">
        <v>358</v>
      </c>
      <c r="I15" s="60" t="s">
        <v>358</v>
      </c>
      <c r="J15" s="60" t="s">
        <v>358</v>
      </c>
      <c r="K15" s="60">
        <v>27</v>
      </c>
      <c r="L15" s="60" t="s">
        <v>358</v>
      </c>
      <c r="M15" s="60">
        <v>27</v>
      </c>
      <c r="N15" s="60" t="s">
        <v>358</v>
      </c>
      <c r="O15" s="60">
        <v>25</v>
      </c>
      <c r="P15" s="60" t="s">
        <v>358</v>
      </c>
      <c r="Q15" s="60">
        <v>27</v>
      </c>
      <c r="R15" s="60" t="s">
        <v>358</v>
      </c>
      <c r="S15" s="60" t="s">
        <v>358</v>
      </c>
      <c r="T15" s="60" t="s">
        <v>358</v>
      </c>
      <c r="U15" s="60" t="s">
        <v>358</v>
      </c>
      <c r="V15" s="60">
        <v>30</v>
      </c>
      <c r="W15" s="60" t="s">
        <v>358</v>
      </c>
      <c r="X15" s="96" t="s">
        <v>358</v>
      </c>
    </row>
    <row r="16" spans="1:24" x14ac:dyDescent="0.25">
      <c r="A16" s="101" t="str">
        <f>IFERROR(#REF!,"")</f>
        <v/>
      </c>
      <c r="B16" s="94" t="s">
        <v>302</v>
      </c>
      <c r="C16" s="60">
        <v>14</v>
      </c>
      <c r="D16" s="60">
        <v>9</v>
      </c>
      <c r="E16" s="60">
        <v>174</v>
      </c>
      <c r="F16" s="60" t="s">
        <v>358</v>
      </c>
      <c r="G16" s="60" t="s">
        <v>358</v>
      </c>
      <c r="H16" s="60" t="s">
        <v>358</v>
      </c>
      <c r="I16" s="60" t="s">
        <v>358</v>
      </c>
      <c r="J16" s="60">
        <v>10</v>
      </c>
      <c r="K16" s="60">
        <v>22</v>
      </c>
      <c r="L16" s="60" t="s">
        <v>358</v>
      </c>
      <c r="M16" s="60" t="s">
        <v>358</v>
      </c>
      <c r="N16" s="60">
        <v>19</v>
      </c>
      <c r="O16" s="60">
        <v>3</v>
      </c>
      <c r="P16" s="60" t="s">
        <v>358</v>
      </c>
      <c r="Q16" s="60">
        <v>15</v>
      </c>
      <c r="R16" s="60">
        <v>20</v>
      </c>
      <c r="S16" s="60">
        <v>19</v>
      </c>
      <c r="T16" s="60" t="s">
        <v>358</v>
      </c>
      <c r="U16" s="60">
        <v>28</v>
      </c>
      <c r="V16" s="60" t="s">
        <v>358</v>
      </c>
      <c r="W16" s="60">
        <v>20</v>
      </c>
      <c r="X16" s="96" t="s">
        <v>358</v>
      </c>
    </row>
    <row r="17" spans="1:24" x14ac:dyDescent="0.25">
      <c r="A17" s="101" t="str">
        <f>IFERROR(#REF!,"")</f>
        <v/>
      </c>
      <c r="B17" s="94" t="s">
        <v>232</v>
      </c>
      <c r="C17" s="60">
        <v>15</v>
      </c>
      <c r="D17" s="60">
        <v>5</v>
      </c>
      <c r="E17" s="60">
        <v>149</v>
      </c>
      <c r="F17" s="60" t="s">
        <v>358</v>
      </c>
      <c r="G17" s="60" t="s">
        <v>358</v>
      </c>
      <c r="H17" s="60" t="s">
        <v>358</v>
      </c>
      <c r="I17" s="60" t="s">
        <v>358</v>
      </c>
      <c r="J17" s="60">
        <v>27</v>
      </c>
      <c r="K17" s="60">
        <v>29</v>
      </c>
      <c r="L17" s="60" t="s">
        <v>358</v>
      </c>
      <c r="M17" s="60" t="s">
        <v>358</v>
      </c>
      <c r="N17" s="60" t="s">
        <v>358</v>
      </c>
      <c r="O17" s="60" t="s">
        <v>358</v>
      </c>
      <c r="P17" s="60" t="s">
        <v>358</v>
      </c>
      <c r="Q17" s="60">
        <v>29</v>
      </c>
      <c r="R17" s="60" t="s">
        <v>358</v>
      </c>
      <c r="S17" s="60">
        <v>27</v>
      </c>
      <c r="T17" s="60" t="s">
        <v>358</v>
      </c>
      <c r="U17" s="60" t="s">
        <v>358</v>
      </c>
      <c r="V17" s="60" t="s">
        <v>358</v>
      </c>
      <c r="W17" s="60">
        <v>27</v>
      </c>
      <c r="X17" s="96" t="s">
        <v>358</v>
      </c>
    </row>
    <row r="18" spans="1:24" x14ac:dyDescent="0.25">
      <c r="A18" s="101" t="str">
        <f>IFERROR(#REF!,"")</f>
        <v/>
      </c>
      <c r="B18" s="94" t="s">
        <v>345</v>
      </c>
      <c r="C18" s="60">
        <v>16</v>
      </c>
      <c r="D18" s="60">
        <v>6</v>
      </c>
      <c r="E18" s="60">
        <v>147</v>
      </c>
      <c r="F18" s="60" t="s">
        <v>358</v>
      </c>
      <c r="G18" s="60" t="s">
        <v>358</v>
      </c>
      <c r="H18" s="60">
        <v>27</v>
      </c>
      <c r="I18" s="60">
        <v>21</v>
      </c>
      <c r="J18" s="60" t="s">
        <v>358</v>
      </c>
      <c r="K18" s="60" t="s">
        <v>358</v>
      </c>
      <c r="L18" s="60" t="s">
        <v>358</v>
      </c>
      <c r="M18" s="60" t="s">
        <v>358</v>
      </c>
      <c r="N18" s="60" t="s">
        <v>358</v>
      </c>
      <c r="O18" s="60">
        <v>10</v>
      </c>
      <c r="P18" s="60" t="s">
        <v>358</v>
      </c>
      <c r="Q18" s="60" t="s">
        <v>358</v>
      </c>
      <c r="R18" s="60" t="s">
        <v>358</v>
      </c>
      <c r="S18" s="60" t="s">
        <v>358</v>
      </c>
      <c r="T18" s="60">
        <v>29</v>
      </c>
      <c r="U18" s="60" t="s">
        <v>358</v>
      </c>
      <c r="V18" s="60" t="s">
        <v>358</v>
      </c>
      <c r="W18" s="60">
        <v>25</v>
      </c>
      <c r="X18" s="96">
        <v>23</v>
      </c>
    </row>
    <row r="19" spans="1:24" x14ac:dyDescent="0.25">
      <c r="A19" s="101" t="str">
        <f>IFERROR(#REF!,"")</f>
        <v/>
      </c>
      <c r="B19" s="94" t="s">
        <v>25</v>
      </c>
      <c r="C19" s="60">
        <v>17</v>
      </c>
      <c r="D19" s="60">
        <v>5</v>
      </c>
      <c r="E19" s="60">
        <v>143</v>
      </c>
      <c r="F19" s="60">
        <v>25</v>
      </c>
      <c r="G19" s="60" t="s">
        <v>358</v>
      </c>
      <c r="H19" s="60" t="s">
        <v>358</v>
      </c>
      <c r="I19" s="60" t="s">
        <v>358</v>
      </c>
      <c r="J19" s="60" t="s">
        <v>358</v>
      </c>
      <c r="K19" s="60" t="s">
        <v>358</v>
      </c>
      <c r="L19" s="60">
        <v>26</v>
      </c>
      <c r="M19" s="60" t="s">
        <v>358</v>
      </c>
      <c r="N19" s="60" t="s">
        <v>358</v>
      </c>
      <c r="O19" s="60" t="s">
        <v>358</v>
      </c>
      <c r="P19" s="60" t="s">
        <v>358</v>
      </c>
      <c r="Q19" s="60" t="s">
        <v>358</v>
      </c>
      <c r="R19" s="60" t="s">
        <v>358</v>
      </c>
      <c r="S19" s="60" t="s">
        <v>358</v>
      </c>
      <c r="T19" s="60">
        <v>30</v>
      </c>
      <c r="U19" s="60" t="s">
        <v>358</v>
      </c>
      <c r="V19" s="60">
        <v>26</v>
      </c>
      <c r="W19" s="60">
        <v>26</v>
      </c>
      <c r="X19" s="96" t="s">
        <v>358</v>
      </c>
    </row>
    <row r="20" spans="1:24" x14ac:dyDescent="0.25">
      <c r="A20" s="101" t="str">
        <f>IFERROR(#REF!,"")</f>
        <v/>
      </c>
      <c r="B20" s="94" t="s">
        <v>364</v>
      </c>
      <c r="C20" s="60">
        <v>18</v>
      </c>
      <c r="D20" s="60">
        <v>5</v>
      </c>
      <c r="E20" s="60">
        <v>131</v>
      </c>
      <c r="F20" s="60">
        <v>22</v>
      </c>
      <c r="G20" s="60" t="s">
        <v>358</v>
      </c>
      <c r="H20" s="60" t="s">
        <v>358</v>
      </c>
      <c r="I20" s="60" t="s">
        <v>358</v>
      </c>
      <c r="J20" s="60" t="s">
        <v>358</v>
      </c>
      <c r="K20" s="60" t="s">
        <v>358</v>
      </c>
      <c r="L20" s="60" t="s">
        <v>358</v>
      </c>
      <c r="M20" s="60" t="s">
        <v>358</v>
      </c>
      <c r="N20" s="60" t="s">
        <v>358</v>
      </c>
      <c r="O20" s="60" t="s">
        <v>358</v>
      </c>
      <c r="P20" s="60" t="s">
        <v>358</v>
      </c>
      <c r="Q20" s="60">
        <v>26</v>
      </c>
      <c r="R20" s="60" t="s">
        <v>358</v>
      </c>
      <c r="S20" s="60" t="s">
        <v>358</v>
      </c>
      <c r="T20" s="60" t="s">
        <v>358</v>
      </c>
      <c r="U20" s="60" t="s">
        <v>358</v>
      </c>
      <c r="V20" s="60">
        <v>27</v>
      </c>
      <c r="W20" s="60">
        <v>21</v>
      </c>
      <c r="X20" s="96">
        <v>25</v>
      </c>
    </row>
    <row r="21" spans="1:24" x14ac:dyDescent="0.25">
      <c r="A21" s="101" t="str">
        <f>IFERROR(#REF!,"")</f>
        <v/>
      </c>
      <c r="B21" s="94" t="s">
        <v>140</v>
      </c>
      <c r="C21" s="60">
        <v>19</v>
      </c>
      <c r="D21" s="60">
        <v>6</v>
      </c>
      <c r="E21" s="60">
        <v>130</v>
      </c>
      <c r="F21" s="60">
        <v>23</v>
      </c>
      <c r="G21" s="60" t="s">
        <v>358</v>
      </c>
      <c r="H21" s="60" t="s">
        <v>358</v>
      </c>
      <c r="I21" s="60">
        <v>23</v>
      </c>
      <c r="J21" s="60">
        <v>18</v>
      </c>
      <c r="K21" s="60" t="s">
        <v>358</v>
      </c>
      <c r="L21" s="60" t="s">
        <v>358</v>
      </c>
      <c r="M21" s="60">
        <v>24</v>
      </c>
      <c r="N21" s="60" t="s">
        <v>358</v>
      </c>
      <c r="O21" s="60">
        <v>12</v>
      </c>
      <c r="P21" s="60" t="s">
        <v>358</v>
      </c>
      <c r="Q21" s="60" t="s">
        <v>358</v>
      </c>
      <c r="R21" s="60" t="s">
        <v>358</v>
      </c>
      <c r="S21" s="60" t="s">
        <v>358</v>
      </c>
      <c r="T21" s="60" t="s">
        <v>358</v>
      </c>
      <c r="U21" s="60" t="s">
        <v>358</v>
      </c>
      <c r="V21" s="60" t="s">
        <v>358</v>
      </c>
      <c r="W21" s="60">
        <v>18</v>
      </c>
      <c r="X21" s="96" t="s">
        <v>358</v>
      </c>
    </row>
    <row r="22" spans="1:24" x14ac:dyDescent="0.25">
      <c r="A22" s="101" t="str">
        <f>IFERROR(#REF!,"")</f>
        <v/>
      </c>
      <c r="B22" s="94" t="s">
        <v>41</v>
      </c>
      <c r="C22" s="60">
        <v>20</v>
      </c>
      <c r="D22" s="60">
        <v>5</v>
      </c>
      <c r="E22" s="60">
        <v>122</v>
      </c>
      <c r="F22" s="60" t="s">
        <v>358</v>
      </c>
      <c r="G22" s="60" t="s">
        <v>358</v>
      </c>
      <c r="H22" s="60" t="s">
        <v>358</v>
      </c>
      <c r="I22" s="60">
        <v>22</v>
      </c>
      <c r="J22" s="60" t="s">
        <v>358</v>
      </c>
      <c r="K22" s="60">
        <v>24</v>
      </c>
      <c r="L22" s="60">
        <v>22</v>
      </c>
      <c r="M22" s="60">
        <v>23</v>
      </c>
      <c r="N22" s="60">
        <v>21</v>
      </c>
      <c r="O22" s="60" t="s">
        <v>358</v>
      </c>
      <c r="P22" s="60" t="s">
        <v>358</v>
      </c>
      <c r="Q22" s="60" t="s">
        <v>358</v>
      </c>
      <c r="R22" s="60" t="s">
        <v>358</v>
      </c>
      <c r="S22" s="60" t="s">
        <v>358</v>
      </c>
      <c r="T22" s="60" t="s">
        <v>358</v>
      </c>
      <c r="U22" s="60" t="s">
        <v>358</v>
      </c>
      <c r="V22" s="60" t="s">
        <v>358</v>
      </c>
      <c r="W22" s="60" t="s">
        <v>358</v>
      </c>
      <c r="X22" s="96" t="s">
        <v>358</v>
      </c>
    </row>
    <row r="23" spans="1:24" x14ac:dyDescent="0.25">
      <c r="A23" s="101" t="str">
        <f>IFERROR(#REF!,"")</f>
        <v/>
      </c>
      <c r="B23" s="94" t="s">
        <v>365</v>
      </c>
      <c r="C23" s="60">
        <v>21</v>
      </c>
      <c r="D23" s="60">
        <v>5</v>
      </c>
      <c r="E23" s="60">
        <v>117</v>
      </c>
      <c r="F23" s="60">
        <v>24</v>
      </c>
      <c r="G23" s="60" t="s">
        <v>358</v>
      </c>
      <c r="H23" s="60" t="s">
        <v>358</v>
      </c>
      <c r="I23" s="60" t="s">
        <v>358</v>
      </c>
      <c r="J23" s="60">
        <v>21</v>
      </c>
      <c r="K23" s="60" t="s">
        <v>358</v>
      </c>
      <c r="L23" s="60" t="s">
        <v>358</v>
      </c>
      <c r="M23" s="60" t="s">
        <v>358</v>
      </c>
      <c r="N23" s="60" t="s">
        <v>358</v>
      </c>
      <c r="O23" s="60">
        <v>9</v>
      </c>
      <c r="P23" s="60">
        <v>29</v>
      </c>
      <c r="Q23" s="60" t="s">
        <v>358</v>
      </c>
      <c r="R23" s="60" t="s">
        <v>358</v>
      </c>
      <c r="S23" s="60">
        <v>24</v>
      </c>
      <c r="T23" s="60" t="s">
        <v>358</v>
      </c>
      <c r="U23" s="60" t="s">
        <v>358</v>
      </c>
      <c r="V23" s="60" t="s">
        <v>358</v>
      </c>
      <c r="W23" s="60" t="s">
        <v>358</v>
      </c>
      <c r="X23" s="96" t="s">
        <v>358</v>
      </c>
    </row>
    <row r="24" spans="1:24" x14ac:dyDescent="0.25">
      <c r="A24" s="101" t="str">
        <f>IFERROR(#REF!,"")</f>
        <v/>
      </c>
      <c r="B24" s="94" t="s">
        <v>236</v>
      </c>
      <c r="C24" s="60">
        <v>22</v>
      </c>
      <c r="D24" s="60">
        <v>5</v>
      </c>
      <c r="E24" s="60">
        <v>116</v>
      </c>
      <c r="F24" s="60" t="s">
        <v>358</v>
      </c>
      <c r="G24" s="60" t="s">
        <v>358</v>
      </c>
      <c r="H24" s="60" t="s">
        <v>358</v>
      </c>
      <c r="I24" s="60" t="s">
        <v>358</v>
      </c>
      <c r="J24" s="60" t="s">
        <v>358</v>
      </c>
      <c r="K24" s="60" t="s">
        <v>358</v>
      </c>
      <c r="L24" s="60" t="s">
        <v>358</v>
      </c>
      <c r="M24" s="60" t="s">
        <v>358</v>
      </c>
      <c r="N24" s="60">
        <v>20</v>
      </c>
      <c r="O24" s="60" t="s">
        <v>358</v>
      </c>
      <c r="P24" s="60" t="s">
        <v>358</v>
      </c>
      <c r="Q24" s="60">
        <v>20</v>
      </c>
      <c r="R24" s="60" t="s">
        <v>358</v>
      </c>
      <c r="S24" s="60" t="s">
        <v>358</v>
      </c>
      <c r="T24" s="60" t="s">
        <v>358</v>
      </c>
      <c r="U24" s="60" t="s">
        <v>358</v>
      </c>
      <c r="V24" s="60">
        <v>24</v>
      </c>
      <c r="W24" s="60">
        <v>23</v>
      </c>
      <c r="X24" s="96">
        <v>19</v>
      </c>
    </row>
    <row r="25" spans="1:24" x14ac:dyDescent="0.25">
      <c r="A25" s="101" t="str">
        <f>IFERROR(#REF!,"")</f>
        <v/>
      </c>
      <c r="B25" s="94" t="s">
        <v>30</v>
      </c>
      <c r="C25" s="60">
        <v>23</v>
      </c>
      <c r="D25" s="60">
        <v>4</v>
      </c>
      <c r="E25" s="60">
        <v>111</v>
      </c>
      <c r="F25" s="60" t="s">
        <v>358</v>
      </c>
      <c r="G25" s="60" t="s">
        <v>358</v>
      </c>
      <c r="H25" s="60" t="s">
        <v>358</v>
      </c>
      <c r="I25" s="60">
        <v>26</v>
      </c>
      <c r="J25" s="60" t="s">
        <v>358</v>
      </c>
      <c r="K25" s="60" t="s">
        <v>358</v>
      </c>
      <c r="L25" s="60" t="s">
        <v>358</v>
      </c>
      <c r="M25" s="60" t="s">
        <v>358</v>
      </c>
      <c r="N25" s="60" t="s">
        <v>358</v>
      </c>
      <c r="O25" s="60">
        <v>20</v>
      </c>
      <c r="P25" s="60" t="s">
        <v>358</v>
      </c>
      <c r="Q25" s="60">
        <v>28</v>
      </c>
      <c r="R25" s="60" t="s">
        <v>358</v>
      </c>
      <c r="S25" s="60" t="s">
        <v>358</v>
      </c>
      <c r="T25" s="60" t="s">
        <v>358</v>
      </c>
      <c r="U25" s="60" t="s">
        <v>358</v>
      </c>
      <c r="V25" s="60">
        <v>29</v>
      </c>
      <c r="W25" s="60" t="s">
        <v>358</v>
      </c>
      <c r="X25" s="96" t="s">
        <v>358</v>
      </c>
    </row>
    <row r="26" spans="1:24" x14ac:dyDescent="0.25">
      <c r="A26" s="101" t="str">
        <f>IFERROR(#REF!,"")</f>
        <v/>
      </c>
      <c r="B26" s="94" t="s">
        <v>202</v>
      </c>
      <c r="C26" s="60">
        <v>24</v>
      </c>
      <c r="D26" s="60">
        <v>4</v>
      </c>
      <c r="E26" s="60">
        <v>100</v>
      </c>
      <c r="F26" s="60" t="s">
        <v>358</v>
      </c>
      <c r="G26" s="60">
        <v>29</v>
      </c>
      <c r="H26" s="60" t="s">
        <v>358</v>
      </c>
      <c r="I26" s="60" t="s">
        <v>358</v>
      </c>
      <c r="J26" s="60" t="s">
        <v>358</v>
      </c>
      <c r="K26" s="60" t="s">
        <v>358</v>
      </c>
      <c r="L26" s="60" t="s">
        <v>358</v>
      </c>
      <c r="M26" s="60" t="s">
        <v>358</v>
      </c>
      <c r="N26" s="60" t="s">
        <v>358</v>
      </c>
      <c r="O26" s="60">
        <v>19</v>
      </c>
      <c r="P26" s="60" t="s">
        <v>358</v>
      </c>
      <c r="Q26" s="60">
        <v>17</v>
      </c>
      <c r="R26" s="60" t="s">
        <v>358</v>
      </c>
      <c r="S26" s="60" t="s">
        <v>358</v>
      </c>
      <c r="T26" s="60" t="s">
        <v>358</v>
      </c>
      <c r="U26" s="60" t="s">
        <v>358</v>
      </c>
      <c r="V26" s="60" t="s">
        <v>358</v>
      </c>
      <c r="W26" s="60" t="s">
        <v>358</v>
      </c>
      <c r="X26" s="96">
        <v>27</v>
      </c>
    </row>
    <row r="27" spans="1:24" x14ac:dyDescent="0.25">
      <c r="A27" s="101" t="str">
        <f>IFERROR(#REF!,"")</f>
        <v/>
      </c>
      <c r="B27" s="94" t="s">
        <v>293</v>
      </c>
      <c r="C27" s="60">
        <v>25</v>
      </c>
      <c r="D27" s="60">
        <v>3</v>
      </c>
      <c r="E27" s="60">
        <v>96</v>
      </c>
      <c r="F27" s="60" t="s">
        <v>358</v>
      </c>
      <c r="G27" s="60" t="s">
        <v>358</v>
      </c>
      <c r="H27" s="60" t="s">
        <v>358</v>
      </c>
      <c r="I27" s="60" t="s">
        <v>358</v>
      </c>
      <c r="J27" s="60">
        <v>30</v>
      </c>
      <c r="K27" s="60" t="s">
        <v>358</v>
      </c>
      <c r="L27" s="60" t="s">
        <v>358</v>
      </c>
      <c r="M27" s="60" t="s">
        <v>358</v>
      </c>
      <c r="N27" s="60" t="s">
        <v>358</v>
      </c>
      <c r="O27" s="60">
        <v>30</v>
      </c>
      <c r="P27" s="60" t="s">
        <v>358</v>
      </c>
      <c r="Q27" s="60" t="s">
        <v>358</v>
      </c>
      <c r="R27" s="60" t="s">
        <v>358</v>
      </c>
      <c r="S27" s="60" t="s">
        <v>358</v>
      </c>
      <c r="T27" s="60" t="s">
        <v>358</v>
      </c>
      <c r="U27" s="60" t="s">
        <v>358</v>
      </c>
      <c r="V27" s="60" t="s">
        <v>358</v>
      </c>
      <c r="W27" s="60">
        <v>30</v>
      </c>
      <c r="X27" s="96" t="s">
        <v>358</v>
      </c>
    </row>
    <row r="28" spans="1:24" x14ac:dyDescent="0.25">
      <c r="A28" s="101" t="str">
        <f>IFERROR(#REF!,"")</f>
        <v/>
      </c>
      <c r="B28" s="94" t="s">
        <v>234</v>
      </c>
      <c r="C28" s="60">
        <v>26</v>
      </c>
      <c r="D28" s="60">
        <v>4</v>
      </c>
      <c r="E28" s="60">
        <v>95</v>
      </c>
      <c r="F28" s="60" t="s">
        <v>358</v>
      </c>
      <c r="G28" s="60" t="s">
        <v>358</v>
      </c>
      <c r="H28" s="60" t="s">
        <v>358</v>
      </c>
      <c r="I28" s="60">
        <v>24</v>
      </c>
      <c r="J28" s="60" t="s">
        <v>358</v>
      </c>
      <c r="K28" s="60">
        <v>26</v>
      </c>
      <c r="L28" s="60" t="s">
        <v>358</v>
      </c>
      <c r="M28" s="60" t="s">
        <v>358</v>
      </c>
      <c r="N28" s="60" t="s">
        <v>358</v>
      </c>
      <c r="O28" s="60">
        <v>14</v>
      </c>
      <c r="P28" s="60" t="s">
        <v>358</v>
      </c>
      <c r="Q28" s="60">
        <v>23</v>
      </c>
      <c r="R28" s="60" t="s">
        <v>358</v>
      </c>
      <c r="S28" s="60" t="s">
        <v>358</v>
      </c>
      <c r="T28" s="60" t="s">
        <v>358</v>
      </c>
      <c r="U28" s="60" t="s">
        <v>358</v>
      </c>
      <c r="V28" s="60" t="s">
        <v>358</v>
      </c>
      <c r="W28" s="60" t="s">
        <v>358</v>
      </c>
      <c r="X28" s="96" t="s">
        <v>358</v>
      </c>
    </row>
    <row r="29" spans="1:24" x14ac:dyDescent="0.25">
      <c r="A29" s="101" t="str">
        <f>IFERROR(#REF!,"")</f>
        <v/>
      </c>
      <c r="B29" s="94" t="s">
        <v>338</v>
      </c>
      <c r="C29" s="60">
        <v>27</v>
      </c>
      <c r="D29" s="60">
        <v>5</v>
      </c>
      <c r="E29" s="60">
        <v>91</v>
      </c>
      <c r="F29" s="60" t="s">
        <v>358</v>
      </c>
      <c r="G29" s="60" t="s">
        <v>358</v>
      </c>
      <c r="H29" s="60">
        <v>21</v>
      </c>
      <c r="I29" s="60" t="s">
        <v>358</v>
      </c>
      <c r="J29" s="60">
        <v>11</v>
      </c>
      <c r="K29" s="60" t="s">
        <v>358</v>
      </c>
      <c r="L29" s="60" t="s">
        <v>358</v>
      </c>
      <c r="M29" s="60">
        <v>19</v>
      </c>
      <c r="N29" s="60" t="s">
        <v>358</v>
      </c>
      <c r="O29" s="60" t="s">
        <v>358</v>
      </c>
      <c r="P29" s="60" t="s">
        <v>358</v>
      </c>
      <c r="Q29" s="60" t="s">
        <v>358</v>
      </c>
      <c r="R29" s="60" t="s">
        <v>358</v>
      </c>
      <c r="S29" s="60">
        <v>16</v>
      </c>
      <c r="T29" s="60" t="s">
        <v>358</v>
      </c>
      <c r="U29" s="60" t="s">
        <v>358</v>
      </c>
      <c r="V29" s="60" t="s">
        <v>358</v>
      </c>
      <c r="W29" s="60">
        <v>14</v>
      </c>
      <c r="X29" s="96" t="s">
        <v>358</v>
      </c>
    </row>
    <row r="30" spans="1:24" x14ac:dyDescent="0.25">
      <c r="A30" s="101" t="str">
        <f>IFERROR(#REF!,"")</f>
        <v/>
      </c>
      <c r="B30" s="94" t="s">
        <v>23</v>
      </c>
      <c r="C30" s="60">
        <v>28</v>
      </c>
      <c r="D30" s="60">
        <v>4</v>
      </c>
      <c r="E30" s="60">
        <v>84</v>
      </c>
      <c r="F30" s="60" t="s">
        <v>358</v>
      </c>
      <c r="G30" s="60" t="s">
        <v>358</v>
      </c>
      <c r="H30" s="60" t="s">
        <v>358</v>
      </c>
      <c r="I30" s="60" t="s">
        <v>358</v>
      </c>
      <c r="J30" s="60">
        <v>20</v>
      </c>
      <c r="K30" s="60" t="s">
        <v>358</v>
      </c>
      <c r="L30" s="60" t="s">
        <v>358</v>
      </c>
      <c r="M30" s="60" t="s">
        <v>358</v>
      </c>
      <c r="N30" s="60">
        <v>24</v>
      </c>
      <c r="O30" s="60">
        <v>8</v>
      </c>
      <c r="P30" s="60" t="s">
        <v>358</v>
      </c>
      <c r="Q30" s="60" t="s">
        <v>358</v>
      </c>
      <c r="R30" s="60">
        <v>24</v>
      </c>
      <c r="S30" s="60" t="s">
        <v>358</v>
      </c>
      <c r="T30" s="60" t="s">
        <v>358</v>
      </c>
      <c r="U30" s="60" t="s">
        <v>358</v>
      </c>
      <c r="V30" s="60" t="s">
        <v>358</v>
      </c>
      <c r="W30" s="60" t="s">
        <v>358</v>
      </c>
      <c r="X30" s="96" t="s">
        <v>358</v>
      </c>
    </row>
    <row r="31" spans="1:24" x14ac:dyDescent="0.25">
      <c r="A31" s="101" t="str">
        <f>IFERROR(#REF!,"")</f>
        <v/>
      </c>
      <c r="B31" s="94" t="s">
        <v>344</v>
      </c>
      <c r="C31" s="60">
        <v>30</v>
      </c>
      <c r="D31" s="60">
        <v>4</v>
      </c>
      <c r="E31" s="60">
        <v>83</v>
      </c>
      <c r="F31" s="60" t="s">
        <v>358</v>
      </c>
      <c r="G31" s="60">
        <v>19</v>
      </c>
      <c r="H31" s="60" t="s">
        <v>358</v>
      </c>
      <c r="I31" s="60" t="s">
        <v>358</v>
      </c>
      <c r="J31" s="60">
        <v>19</v>
      </c>
      <c r="K31" s="60" t="s">
        <v>358</v>
      </c>
      <c r="L31" s="60">
        <v>19</v>
      </c>
      <c r="M31" s="60" t="s">
        <v>358</v>
      </c>
      <c r="N31" s="60" t="s">
        <v>358</v>
      </c>
      <c r="O31" s="60" t="s">
        <v>358</v>
      </c>
      <c r="P31" s="60" t="s">
        <v>358</v>
      </c>
      <c r="Q31" s="60">
        <v>18</v>
      </c>
      <c r="R31" s="60" t="s">
        <v>358</v>
      </c>
      <c r="S31" s="60" t="s">
        <v>358</v>
      </c>
      <c r="T31" s="60" t="s">
        <v>358</v>
      </c>
      <c r="U31" s="60" t="s">
        <v>358</v>
      </c>
      <c r="V31" s="60" t="s">
        <v>358</v>
      </c>
      <c r="W31" s="60" t="s">
        <v>358</v>
      </c>
      <c r="X31" s="96" t="s">
        <v>358</v>
      </c>
    </row>
    <row r="32" spans="1:24" x14ac:dyDescent="0.25">
      <c r="A32" s="101" t="str">
        <f>IFERROR(#REF!,"")</f>
        <v/>
      </c>
      <c r="B32" s="94" t="s">
        <v>366</v>
      </c>
      <c r="C32" s="60">
        <v>29</v>
      </c>
      <c r="D32" s="60">
        <v>5</v>
      </c>
      <c r="E32" s="60">
        <v>83</v>
      </c>
      <c r="F32" s="60" t="s">
        <v>358</v>
      </c>
      <c r="G32" s="60" t="s">
        <v>358</v>
      </c>
      <c r="H32" s="60" t="s">
        <v>358</v>
      </c>
      <c r="I32" s="60" t="s">
        <v>358</v>
      </c>
      <c r="J32" s="60">
        <v>16</v>
      </c>
      <c r="K32" s="60" t="s">
        <v>358</v>
      </c>
      <c r="L32" s="60">
        <v>18</v>
      </c>
      <c r="M32" s="60" t="s">
        <v>358</v>
      </c>
      <c r="N32" s="60" t="s">
        <v>358</v>
      </c>
      <c r="O32" s="60">
        <v>5</v>
      </c>
      <c r="P32" s="60" t="s">
        <v>358</v>
      </c>
      <c r="Q32" s="60">
        <v>16</v>
      </c>
      <c r="R32" s="60" t="s">
        <v>358</v>
      </c>
      <c r="S32" s="60">
        <v>18</v>
      </c>
      <c r="T32" s="60" t="s">
        <v>358</v>
      </c>
      <c r="U32" s="60" t="s">
        <v>358</v>
      </c>
      <c r="V32" s="60" t="s">
        <v>358</v>
      </c>
      <c r="W32" s="60" t="s">
        <v>358</v>
      </c>
      <c r="X32" s="96" t="s">
        <v>358</v>
      </c>
    </row>
    <row r="33" spans="1:24" x14ac:dyDescent="0.25">
      <c r="A33" s="101" t="str">
        <f>IFERROR(#REF!,"")</f>
        <v/>
      </c>
      <c r="B33" s="94" t="s">
        <v>328</v>
      </c>
      <c r="C33" s="60">
        <v>31</v>
      </c>
      <c r="D33" s="60">
        <v>3</v>
      </c>
      <c r="E33" s="60">
        <v>81</v>
      </c>
      <c r="F33" s="60" t="s">
        <v>358</v>
      </c>
      <c r="G33" s="60" t="s">
        <v>358</v>
      </c>
      <c r="H33" s="60" t="s">
        <v>358</v>
      </c>
      <c r="I33" s="60" t="s">
        <v>358</v>
      </c>
      <c r="J33" s="60">
        <v>25</v>
      </c>
      <c r="K33" s="60" t="s">
        <v>358</v>
      </c>
      <c r="L33" s="60" t="s">
        <v>358</v>
      </c>
      <c r="M33" s="60" t="s">
        <v>358</v>
      </c>
      <c r="N33" s="60" t="s">
        <v>358</v>
      </c>
      <c r="O33" s="60">
        <v>22</v>
      </c>
      <c r="P33" s="60" t="s">
        <v>358</v>
      </c>
      <c r="Q33" s="60" t="s">
        <v>358</v>
      </c>
      <c r="R33" s="60" t="s">
        <v>358</v>
      </c>
      <c r="S33" s="60" t="s">
        <v>358</v>
      </c>
      <c r="T33" s="60" t="s">
        <v>358</v>
      </c>
      <c r="U33" s="60" t="s">
        <v>358</v>
      </c>
      <c r="V33" s="60">
        <v>28</v>
      </c>
      <c r="W33" s="60" t="s">
        <v>358</v>
      </c>
      <c r="X33" s="96" t="s">
        <v>358</v>
      </c>
    </row>
    <row r="34" spans="1:24" x14ac:dyDescent="0.25">
      <c r="A34" s="101" t="str">
        <f>IFERROR(#REF!,"")</f>
        <v/>
      </c>
      <c r="B34" s="94" t="s">
        <v>297</v>
      </c>
      <c r="C34" s="60">
        <v>32</v>
      </c>
      <c r="D34" s="60">
        <v>3</v>
      </c>
      <c r="E34" s="60">
        <v>77</v>
      </c>
      <c r="F34" s="60" t="s">
        <v>358</v>
      </c>
      <c r="G34" s="60">
        <v>26</v>
      </c>
      <c r="H34" s="60" t="s">
        <v>358</v>
      </c>
      <c r="I34" s="60" t="s">
        <v>358</v>
      </c>
      <c r="J34" s="60" t="s">
        <v>358</v>
      </c>
      <c r="K34" s="60" t="s">
        <v>358</v>
      </c>
      <c r="L34" s="60" t="s">
        <v>358</v>
      </c>
      <c r="M34" s="60" t="s">
        <v>358</v>
      </c>
      <c r="N34" s="60" t="s">
        <v>358</v>
      </c>
      <c r="O34" s="60">
        <v>16</v>
      </c>
      <c r="P34" s="60" t="s">
        <v>358</v>
      </c>
      <c r="Q34" s="60" t="s">
        <v>358</v>
      </c>
      <c r="R34" s="60" t="s">
        <v>358</v>
      </c>
      <c r="S34" s="60" t="s">
        <v>358</v>
      </c>
      <c r="T34" s="60" t="s">
        <v>358</v>
      </c>
      <c r="U34" s="60" t="s">
        <v>358</v>
      </c>
      <c r="V34" s="60" t="s">
        <v>358</v>
      </c>
      <c r="W34" s="60" t="s">
        <v>358</v>
      </c>
      <c r="X34" s="96">
        <v>29</v>
      </c>
    </row>
    <row r="35" spans="1:24" x14ac:dyDescent="0.25">
      <c r="A35" s="101" t="str">
        <f>IFERROR(#REF!,"")</f>
        <v/>
      </c>
      <c r="B35" s="94" t="s">
        <v>367</v>
      </c>
      <c r="C35" s="60">
        <v>34</v>
      </c>
      <c r="D35" s="60">
        <v>4</v>
      </c>
      <c r="E35" s="60">
        <v>75</v>
      </c>
      <c r="F35" s="60" t="s">
        <v>358</v>
      </c>
      <c r="G35" s="60">
        <v>12</v>
      </c>
      <c r="H35" s="60" t="s">
        <v>358</v>
      </c>
      <c r="I35" s="60" t="s">
        <v>358</v>
      </c>
      <c r="J35" s="60">
        <v>12</v>
      </c>
      <c r="K35" s="60" t="s">
        <v>358</v>
      </c>
      <c r="L35" s="60" t="s">
        <v>358</v>
      </c>
      <c r="M35" s="60" t="s">
        <v>358</v>
      </c>
      <c r="N35" s="60">
        <v>18</v>
      </c>
      <c r="O35" s="60" t="s">
        <v>358</v>
      </c>
      <c r="P35" s="60" t="s">
        <v>358</v>
      </c>
      <c r="Q35" s="60" t="s">
        <v>358</v>
      </c>
      <c r="R35" s="60" t="s">
        <v>358</v>
      </c>
      <c r="S35" s="60" t="s">
        <v>358</v>
      </c>
      <c r="T35" s="60">
        <v>25</v>
      </c>
      <c r="U35" s="60" t="s">
        <v>358</v>
      </c>
      <c r="V35" s="60" t="s">
        <v>358</v>
      </c>
      <c r="W35" s="60" t="s">
        <v>358</v>
      </c>
      <c r="X35" s="96" t="s">
        <v>358</v>
      </c>
    </row>
    <row r="36" spans="1:24" x14ac:dyDescent="0.25">
      <c r="A36" s="101" t="str">
        <f>IFERROR(#REF!,"")</f>
        <v/>
      </c>
      <c r="B36" s="94" t="s">
        <v>26</v>
      </c>
      <c r="C36" s="60">
        <v>33</v>
      </c>
      <c r="D36" s="60">
        <v>3</v>
      </c>
      <c r="E36" s="60">
        <v>75</v>
      </c>
      <c r="F36" s="60" t="s">
        <v>358</v>
      </c>
      <c r="G36" s="60" t="s">
        <v>358</v>
      </c>
      <c r="H36" s="60" t="s">
        <v>358</v>
      </c>
      <c r="I36" s="60" t="s">
        <v>358</v>
      </c>
      <c r="J36" s="60" t="s">
        <v>358</v>
      </c>
      <c r="K36" s="60" t="s">
        <v>358</v>
      </c>
      <c r="L36" s="60" t="s">
        <v>358</v>
      </c>
      <c r="M36" s="60" t="s">
        <v>358</v>
      </c>
      <c r="N36" s="60" t="s">
        <v>358</v>
      </c>
      <c r="O36" s="60">
        <v>17</v>
      </c>
      <c r="P36" s="60" t="s">
        <v>358</v>
      </c>
      <c r="Q36" s="60">
        <v>24</v>
      </c>
      <c r="R36" s="60" t="s">
        <v>358</v>
      </c>
      <c r="S36" s="60" t="s">
        <v>358</v>
      </c>
      <c r="T36" s="60" t="s">
        <v>358</v>
      </c>
      <c r="U36" s="60" t="s">
        <v>358</v>
      </c>
      <c r="V36" s="60" t="s">
        <v>358</v>
      </c>
      <c r="W36" s="60" t="s">
        <v>358</v>
      </c>
      <c r="X36" s="96">
        <v>28</v>
      </c>
    </row>
    <row r="37" spans="1:24" x14ac:dyDescent="0.25">
      <c r="A37" s="101" t="str">
        <f>IFERROR(#REF!,"")</f>
        <v/>
      </c>
      <c r="B37" s="94" t="s">
        <v>131</v>
      </c>
      <c r="C37" s="60">
        <v>35</v>
      </c>
      <c r="D37" s="60">
        <v>4</v>
      </c>
      <c r="E37" s="60">
        <v>72</v>
      </c>
      <c r="F37" s="60" t="s">
        <v>358</v>
      </c>
      <c r="G37" s="60" t="s">
        <v>358</v>
      </c>
      <c r="H37" s="60" t="s">
        <v>358</v>
      </c>
      <c r="I37" s="60">
        <v>16</v>
      </c>
      <c r="J37" s="60" t="s">
        <v>358</v>
      </c>
      <c r="K37" s="60" t="s">
        <v>358</v>
      </c>
      <c r="L37" s="60" t="s">
        <v>358</v>
      </c>
      <c r="M37" s="60" t="s">
        <v>358</v>
      </c>
      <c r="N37" s="60" t="s">
        <v>358</v>
      </c>
      <c r="O37" s="60" t="s">
        <v>358</v>
      </c>
      <c r="P37" s="60" t="s">
        <v>358</v>
      </c>
      <c r="Q37" s="60">
        <v>11</v>
      </c>
      <c r="R37" s="60" t="s">
        <v>358</v>
      </c>
      <c r="S37" s="60" t="s">
        <v>358</v>
      </c>
      <c r="T37" s="60" t="s">
        <v>358</v>
      </c>
      <c r="U37" s="60" t="s">
        <v>358</v>
      </c>
      <c r="V37" s="60">
        <v>21</v>
      </c>
      <c r="W37" s="60" t="s">
        <v>358</v>
      </c>
      <c r="X37" s="96">
        <v>16</v>
      </c>
    </row>
    <row r="38" spans="1:24" x14ac:dyDescent="0.25">
      <c r="A38" s="101" t="str">
        <f>IFERROR(#REF!,"")</f>
        <v/>
      </c>
      <c r="B38" s="94" t="s">
        <v>242</v>
      </c>
      <c r="C38" s="60">
        <v>36</v>
      </c>
      <c r="D38" s="60">
        <v>3</v>
      </c>
      <c r="E38" s="60">
        <v>70</v>
      </c>
      <c r="F38" s="60" t="s">
        <v>358</v>
      </c>
      <c r="G38" s="60">
        <v>20</v>
      </c>
      <c r="H38" s="60">
        <v>24</v>
      </c>
      <c r="I38" s="60" t="s">
        <v>358</v>
      </c>
      <c r="J38" s="60" t="s">
        <v>358</v>
      </c>
      <c r="K38" s="60" t="s">
        <v>358</v>
      </c>
      <c r="L38" s="60">
        <v>20</v>
      </c>
      <c r="M38" s="60" t="s">
        <v>358</v>
      </c>
      <c r="N38" s="60" t="s">
        <v>358</v>
      </c>
      <c r="O38" s="60" t="s">
        <v>358</v>
      </c>
      <c r="P38" s="60" t="s">
        <v>358</v>
      </c>
      <c r="Q38" s="60" t="s">
        <v>358</v>
      </c>
      <c r="R38" s="60" t="s">
        <v>358</v>
      </c>
      <c r="S38" s="60" t="s">
        <v>358</v>
      </c>
      <c r="T38" s="60" t="s">
        <v>358</v>
      </c>
      <c r="U38" s="60" t="s">
        <v>358</v>
      </c>
      <c r="V38" s="60" t="s">
        <v>358</v>
      </c>
      <c r="W38" s="60" t="s">
        <v>358</v>
      </c>
      <c r="X38" s="96" t="s">
        <v>358</v>
      </c>
    </row>
    <row r="39" spans="1:24" x14ac:dyDescent="0.25">
      <c r="A39" s="101" t="str">
        <f>IFERROR(#REF!,"")</f>
        <v/>
      </c>
      <c r="B39" s="94" t="s">
        <v>160</v>
      </c>
      <c r="C39" s="60">
        <v>37</v>
      </c>
      <c r="D39" s="60">
        <v>3</v>
      </c>
      <c r="E39" s="60">
        <v>64</v>
      </c>
      <c r="F39" s="60" t="s">
        <v>358</v>
      </c>
      <c r="G39" s="60" t="s">
        <v>358</v>
      </c>
      <c r="H39" s="60" t="s">
        <v>358</v>
      </c>
      <c r="I39" s="60" t="s">
        <v>358</v>
      </c>
      <c r="J39" s="60" t="s">
        <v>358</v>
      </c>
      <c r="K39" s="60" t="s">
        <v>358</v>
      </c>
      <c r="L39" s="60">
        <v>21</v>
      </c>
      <c r="M39" s="60" t="s">
        <v>358</v>
      </c>
      <c r="N39" s="60" t="s">
        <v>358</v>
      </c>
      <c r="O39" s="60">
        <v>13</v>
      </c>
      <c r="P39" s="60" t="s">
        <v>358</v>
      </c>
      <c r="Q39" s="60" t="s">
        <v>358</v>
      </c>
      <c r="R39" s="60" t="s">
        <v>358</v>
      </c>
      <c r="S39" s="60" t="s">
        <v>358</v>
      </c>
      <c r="T39" s="60" t="s">
        <v>358</v>
      </c>
      <c r="U39" s="60" t="s">
        <v>358</v>
      </c>
      <c r="V39" s="60" t="s">
        <v>358</v>
      </c>
      <c r="W39" s="60" t="s">
        <v>358</v>
      </c>
      <c r="X39" s="96">
        <v>24</v>
      </c>
    </row>
    <row r="40" spans="1:24" x14ac:dyDescent="0.25">
      <c r="A40" s="101" t="str">
        <f>IFERROR(#REF!,"")</f>
        <v/>
      </c>
      <c r="B40" s="94" t="s">
        <v>238</v>
      </c>
      <c r="C40" s="60">
        <v>38</v>
      </c>
      <c r="D40" s="60">
        <v>3</v>
      </c>
      <c r="E40" s="60">
        <v>63</v>
      </c>
      <c r="F40" s="60" t="s">
        <v>358</v>
      </c>
      <c r="G40" s="60" t="s">
        <v>358</v>
      </c>
      <c r="H40" s="60" t="s">
        <v>358</v>
      </c>
      <c r="I40" s="60" t="s">
        <v>358</v>
      </c>
      <c r="J40" s="60" t="s">
        <v>358</v>
      </c>
      <c r="K40" s="60" t="s">
        <v>358</v>
      </c>
      <c r="L40" s="60" t="s">
        <v>358</v>
      </c>
      <c r="M40" s="60" t="s">
        <v>358</v>
      </c>
      <c r="N40" s="60" t="s">
        <v>358</v>
      </c>
      <c r="O40" s="60" t="s">
        <v>358</v>
      </c>
      <c r="P40" s="60" t="s">
        <v>358</v>
      </c>
      <c r="Q40" s="60" t="s">
        <v>358</v>
      </c>
      <c r="R40" s="60" t="s">
        <v>358</v>
      </c>
      <c r="S40" s="60" t="s">
        <v>358</v>
      </c>
      <c r="T40" s="60">
        <v>24</v>
      </c>
      <c r="U40" s="60" t="s">
        <v>358</v>
      </c>
      <c r="V40" s="60">
        <v>19</v>
      </c>
      <c r="W40" s="60" t="s">
        <v>358</v>
      </c>
      <c r="X40" s="96">
        <v>14</v>
      </c>
    </row>
    <row r="41" spans="1:24" x14ac:dyDescent="0.25">
      <c r="A41" s="101" t="str">
        <f>IFERROR(#REF!,"")</f>
        <v/>
      </c>
      <c r="B41" s="94" t="s">
        <v>331</v>
      </c>
      <c r="C41" s="60">
        <v>39</v>
      </c>
      <c r="D41" s="60">
        <v>2</v>
      </c>
      <c r="E41" s="60">
        <v>60</v>
      </c>
      <c r="F41" s="60" t="s">
        <v>358</v>
      </c>
      <c r="G41" s="60" t="s">
        <v>358</v>
      </c>
      <c r="H41" s="60" t="s">
        <v>358</v>
      </c>
      <c r="I41" s="60" t="s">
        <v>358</v>
      </c>
      <c r="J41" s="60" t="s">
        <v>358</v>
      </c>
      <c r="K41" s="60" t="s">
        <v>358</v>
      </c>
      <c r="L41" s="60">
        <v>29</v>
      </c>
      <c r="M41" s="60" t="s">
        <v>358</v>
      </c>
      <c r="N41" s="60" t="s">
        <v>358</v>
      </c>
      <c r="O41" s="60">
        <v>27</v>
      </c>
      <c r="P41" s="60" t="s">
        <v>358</v>
      </c>
      <c r="Q41" s="60" t="s">
        <v>358</v>
      </c>
      <c r="R41" s="60" t="s">
        <v>358</v>
      </c>
      <c r="S41" s="60" t="s">
        <v>358</v>
      </c>
      <c r="T41" s="60" t="s">
        <v>358</v>
      </c>
      <c r="U41" s="60" t="s">
        <v>358</v>
      </c>
      <c r="V41" s="60" t="s">
        <v>358</v>
      </c>
      <c r="W41" s="60" t="s">
        <v>358</v>
      </c>
      <c r="X41" s="96" t="s">
        <v>358</v>
      </c>
    </row>
    <row r="42" spans="1:24" x14ac:dyDescent="0.25">
      <c r="A42" s="101" t="str">
        <f>IFERROR(#REF!,"")</f>
        <v/>
      </c>
      <c r="B42" s="94" t="s">
        <v>368</v>
      </c>
      <c r="C42" s="60">
        <v>40</v>
      </c>
      <c r="D42" s="60">
        <v>4</v>
      </c>
      <c r="E42" s="60">
        <v>55</v>
      </c>
      <c r="F42" s="60" t="s">
        <v>358</v>
      </c>
      <c r="G42" s="60" t="s">
        <v>358</v>
      </c>
      <c r="H42" s="60" t="s">
        <v>358</v>
      </c>
      <c r="I42" s="60" t="s">
        <v>358</v>
      </c>
      <c r="J42" s="60">
        <v>15</v>
      </c>
      <c r="K42" s="60" t="s">
        <v>358</v>
      </c>
      <c r="L42" s="60" t="s">
        <v>358</v>
      </c>
      <c r="M42" s="60" t="s">
        <v>358</v>
      </c>
      <c r="N42" s="60" t="s">
        <v>358</v>
      </c>
      <c r="O42" s="60">
        <v>2</v>
      </c>
      <c r="P42" s="60" t="s">
        <v>358</v>
      </c>
      <c r="Q42" s="60">
        <v>12</v>
      </c>
      <c r="R42" s="60" t="s">
        <v>358</v>
      </c>
      <c r="S42" s="60" t="s">
        <v>358</v>
      </c>
      <c r="T42" s="60" t="s">
        <v>358</v>
      </c>
      <c r="U42" s="60" t="s">
        <v>358</v>
      </c>
      <c r="V42" s="60" t="s">
        <v>358</v>
      </c>
      <c r="W42" s="60" t="s">
        <v>358</v>
      </c>
      <c r="X42" s="96">
        <v>18</v>
      </c>
    </row>
    <row r="43" spans="1:24" x14ac:dyDescent="0.25">
      <c r="A43" s="101" t="str">
        <f>IFERROR(#REF!,"")</f>
        <v/>
      </c>
      <c r="B43" s="94" t="s">
        <v>298</v>
      </c>
      <c r="C43" s="60">
        <v>41</v>
      </c>
      <c r="D43" s="60">
        <v>2</v>
      </c>
      <c r="E43" s="60">
        <v>49</v>
      </c>
      <c r="F43" s="60" t="s">
        <v>358</v>
      </c>
      <c r="G43" s="60" t="s">
        <v>358</v>
      </c>
      <c r="H43" s="60" t="s">
        <v>358</v>
      </c>
      <c r="I43" s="60" t="s">
        <v>358</v>
      </c>
      <c r="J43" s="60" t="s">
        <v>358</v>
      </c>
      <c r="K43" s="60">
        <v>23</v>
      </c>
      <c r="L43" s="60" t="s">
        <v>358</v>
      </c>
      <c r="M43" s="60" t="s">
        <v>358</v>
      </c>
      <c r="N43" s="60" t="s">
        <v>358</v>
      </c>
      <c r="O43" s="60" t="s">
        <v>358</v>
      </c>
      <c r="P43" s="60" t="s">
        <v>358</v>
      </c>
      <c r="Q43" s="60" t="s">
        <v>358</v>
      </c>
      <c r="R43" s="60" t="s">
        <v>358</v>
      </c>
      <c r="S43" s="60" t="s">
        <v>358</v>
      </c>
      <c r="T43" s="60" t="s">
        <v>358</v>
      </c>
      <c r="U43" s="60" t="s">
        <v>358</v>
      </c>
      <c r="V43" s="60" t="s">
        <v>358</v>
      </c>
      <c r="W43" s="60" t="s">
        <v>358</v>
      </c>
      <c r="X43" s="96">
        <v>22</v>
      </c>
    </row>
    <row r="44" spans="1:24" x14ac:dyDescent="0.25">
      <c r="A44" s="101" t="str">
        <f>IFERROR(#REF!,"")</f>
        <v/>
      </c>
      <c r="B44" s="94" t="s">
        <v>299</v>
      </c>
      <c r="C44" s="60">
        <v>42</v>
      </c>
      <c r="D44" s="60">
        <v>3</v>
      </c>
      <c r="E44" s="60">
        <v>48</v>
      </c>
      <c r="F44" s="60" t="s">
        <v>358</v>
      </c>
      <c r="G44" s="60">
        <v>21</v>
      </c>
      <c r="H44" s="60" t="s">
        <v>358</v>
      </c>
      <c r="I44" s="60">
        <v>17</v>
      </c>
      <c r="J44" s="60" t="s">
        <v>358</v>
      </c>
      <c r="K44" s="60" t="s">
        <v>358</v>
      </c>
      <c r="L44" s="60" t="s">
        <v>358</v>
      </c>
      <c r="M44" s="60" t="s">
        <v>358</v>
      </c>
      <c r="N44" s="60" t="s">
        <v>358</v>
      </c>
      <c r="O44" s="60">
        <v>4</v>
      </c>
      <c r="P44" s="60" t="s">
        <v>358</v>
      </c>
      <c r="Q44" s="60" t="s">
        <v>358</v>
      </c>
      <c r="R44" s="60" t="s">
        <v>358</v>
      </c>
      <c r="S44" s="60" t="s">
        <v>358</v>
      </c>
      <c r="T44" s="60" t="s">
        <v>358</v>
      </c>
      <c r="U44" s="60" t="s">
        <v>358</v>
      </c>
      <c r="V44" s="60" t="s">
        <v>358</v>
      </c>
      <c r="W44" s="60" t="s">
        <v>358</v>
      </c>
      <c r="X44" s="96" t="s">
        <v>358</v>
      </c>
    </row>
    <row r="45" spans="1:24" x14ac:dyDescent="0.25">
      <c r="A45" s="101" t="str">
        <f>IFERROR(#REF!,"")</f>
        <v/>
      </c>
      <c r="B45" s="94" t="s">
        <v>32</v>
      </c>
      <c r="C45" s="60">
        <v>44</v>
      </c>
      <c r="D45" s="60">
        <v>2</v>
      </c>
      <c r="E45" s="60">
        <v>44</v>
      </c>
      <c r="F45" s="60" t="s">
        <v>358</v>
      </c>
      <c r="G45" s="60" t="s">
        <v>358</v>
      </c>
      <c r="H45" s="60" t="s">
        <v>358</v>
      </c>
      <c r="I45" s="60" t="s">
        <v>358</v>
      </c>
      <c r="J45" s="60">
        <v>17</v>
      </c>
      <c r="K45" s="60" t="s">
        <v>358</v>
      </c>
      <c r="L45" s="60" t="s">
        <v>358</v>
      </c>
      <c r="M45" s="60" t="s">
        <v>358</v>
      </c>
      <c r="N45" s="60" t="s">
        <v>358</v>
      </c>
      <c r="O45" s="60" t="s">
        <v>358</v>
      </c>
      <c r="P45" s="60" t="s">
        <v>358</v>
      </c>
      <c r="Q45" s="60" t="s">
        <v>358</v>
      </c>
      <c r="R45" s="60" t="s">
        <v>358</v>
      </c>
      <c r="S45" s="60" t="s">
        <v>358</v>
      </c>
      <c r="T45" s="60" t="s">
        <v>358</v>
      </c>
      <c r="U45" s="60" t="s">
        <v>358</v>
      </c>
      <c r="V45" s="60">
        <v>23</v>
      </c>
      <c r="W45" s="60" t="s">
        <v>358</v>
      </c>
      <c r="X45" s="96" t="s">
        <v>358</v>
      </c>
    </row>
    <row r="46" spans="1:24" x14ac:dyDescent="0.25">
      <c r="A46" s="101" t="str">
        <f>IFERROR(#REF!,"")</f>
        <v/>
      </c>
      <c r="B46" s="94" t="s">
        <v>205</v>
      </c>
      <c r="C46" s="60">
        <v>43</v>
      </c>
      <c r="D46" s="60">
        <v>3</v>
      </c>
      <c r="E46" s="60">
        <v>44</v>
      </c>
      <c r="F46" s="60" t="s">
        <v>358</v>
      </c>
      <c r="G46" s="60">
        <v>17</v>
      </c>
      <c r="H46" s="60" t="s">
        <v>358</v>
      </c>
      <c r="I46" s="60" t="s">
        <v>358</v>
      </c>
      <c r="J46" s="60" t="s">
        <v>358</v>
      </c>
      <c r="K46" s="60" t="s">
        <v>358</v>
      </c>
      <c r="L46" s="60" t="s">
        <v>358</v>
      </c>
      <c r="M46" s="60" t="s">
        <v>358</v>
      </c>
      <c r="N46" s="60" t="s">
        <v>358</v>
      </c>
      <c r="O46" s="60">
        <v>6</v>
      </c>
      <c r="P46" s="60" t="s">
        <v>358</v>
      </c>
      <c r="Q46" s="60" t="s">
        <v>358</v>
      </c>
      <c r="R46" s="60" t="s">
        <v>358</v>
      </c>
      <c r="S46" s="60" t="s">
        <v>358</v>
      </c>
      <c r="T46" s="60" t="s">
        <v>358</v>
      </c>
      <c r="U46" s="60" t="s">
        <v>358</v>
      </c>
      <c r="V46" s="60" t="s">
        <v>358</v>
      </c>
      <c r="W46" s="60">
        <v>15</v>
      </c>
      <c r="X46" s="96" t="s">
        <v>358</v>
      </c>
    </row>
    <row r="47" spans="1:24" ht="15.75" thickBot="1" x14ac:dyDescent="0.3">
      <c r="A47" s="101" t="str">
        <f>IFERROR(#REF!,"")</f>
        <v/>
      </c>
      <c r="B47" s="95" t="s">
        <v>369</v>
      </c>
      <c r="C47" s="60">
        <v>45</v>
      </c>
      <c r="D47" s="60">
        <v>2</v>
      </c>
      <c r="E47" s="60">
        <v>43</v>
      </c>
      <c r="F47" s="60" t="s">
        <v>358</v>
      </c>
      <c r="G47" s="60" t="s">
        <v>358</v>
      </c>
      <c r="H47" s="60" t="s">
        <v>358</v>
      </c>
      <c r="I47" s="60" t="s">
        <v>358</v>
      </c>
      <c r="J47" s="60">
        <v>24</v>
      </c>
      <c r="K47" s="60" t="s">
        <v>358</v>
      </c>
      <c r="L47" s="60" t="s">
        <v>358</v>
      </c>
      <c r="M47" s="60" t="s">
        <v>358</v>
      </c>
      <c r="N47" s="60" t="s">
        <v>358</v>
      </c>
      <c r="O47" s="60">
        <v>15</v>
      </c>
      <c r="P47" s="60" t="s">
        <v>358</v>
      </c>
      <c r="Q47" s="60" t="s">
        <v>358</v>
      </c>
      <c r="R47" s="60" t="s">
        <v>358</v>
      </c>
      <c r="S47" s="60" t="s">
        <v>358</v>
      </c>
      <c r="T47" s="60" t="s">
        <v>358</v>
      </c>
      <c r="U47" s="60" t="s">
        <v>358</v>
      </c>
      <c r="V47" s="60" t="s">
        <v>358</v>
      </c>
      <c r="W47" s="60" t="s">
        <v>358</v>
      </c>
      <c r="X47" s="96" t="s">
        <v>358</v>
      </c>
    </row>
    <row r="48" spans="1:24" ht="15.75" thickBot="1" x14ac:dyDescent="0.3">
      <c r="A48" s="101" t="str">
        <f>IFERROR(#REF!,"")</f>
        <v/>
      </c>
      <c r="B48" s="95" t="s">
        <v>370</v>
      </c>
      <c r="C48" s="60">
        <v>47</v>
      </c>
      <c r="D48" s="60">
        <v>2</v>
      </c>
      <c r="E48" s="60">
        <v>42</v>
      </c>
      <c r="F48" s="60" t="s">
        <v>358</v>
      </c>
      <c r="G48" s="60">
        <v>16</v>
      </c>
      <c r="H48" s="60" t="s">
        <v>358</v>
      </c>
      <c r="I48" s="60" t="s">
        <v>358</v>
      </c>
      <c r="J48" s="60" t="s">
        <v>358</v>
      </c>
      <c r="K48" s="60" t="s">
        <v>358</v>
      </c>
      <c r="L48" s="60" t="s">
        <v>358</v>
      </c>
      <c r="M48" s="60" t="s">
        <v>358</v>
      </c>
      <c r="N48" s="60">
        <v>22</v>
      </c>
      <c r="O48" s="60" t="s">
        <v>358</v>
      </c>
      <c r="P48" s="60" t="s">
        <v>358</v>
      </c>
      <c r="Q48" s="60" t="s">
        <v>358</v>
      </c>
      <c r="R48" s="60" t="s">
        <v>358</v>
      </c>
      <c r="S48" s="60" t="s">
        <v>358</v>
      </c>
      <c r="T48" s="60" t="s">
        <v>358</v>
      </c>
      <c r="U48" s="60" t="s">
        <v>358</v>
      </c>
      <c r="V48" s="60" t="s">
        <v>358</v>
      </c>
      <c r="W48" s="60" t="s">
        <v>358</v>
      </c>
      <c r="X48" s="96" t="s">
        <v>358</v>
      </c>
    </row>
    <row r="49" spans="1:24" ht="15.75" thickBot="1" x14ac:dyDescent="0.3">
      <c r="A49" s="101" t="str">
        <f>IFERROR(#REF!,"")</f>
        <v/>
      </c>
      <c r="B49" s="95" t="s">
        <v>244</v>
      </c>
      <c r="C49" s="60">
        <v>46</v>
      </c>
      <c r="D49" s="60">
        <v>2</v>
      </c>
      <c r="E49" s="60">
        <v>42</v>
      </c>
      <c r="F49" s="60" t="s">
        <v>358</v>
      </c>
      <c r="G49" s="60" t="s">
        <v>358</v>
      </c>
      <c r="H49" s="60" t="s">
        <v>358</v>
      </c>
      <c r="I49" s="60">
        <v>19</v>
      </c>
      <c r="J49" s="60" t="s">
        <v>358</v>
      </c>
      <c r="K49" s="60" t="s">
        <v>358</v>
      </c>
      <c r="L49" s="60" t="s">
        <v>358</v>
      </c>
      <c r="M49" s="60" t="s">
        <v>358</v>
      </c>
      <c r="N49" s="60" t="s">
        <v>358</v>
      </c>
      <c r="O49" s="60" t="s">
        <v>358</v>
      </c>
      <c r="P49" s="60" t="s">
        <v>358</v>
      </c>
      <c r="Q49" s="60">
        <v>19</v>
      </c>
      <c r="R49" s="60" t="s">
        <v>358</v>
      </c>
      <c r="S49" s="60" t="s">
        <v>358</v>
      </c>
      <c r="T49" s="60" t="s">
        <v>358</v>
      </c>
      <c r="U49" s="60" t="s">
        <v>358</v>
      </c>
      <c r="V49" s="60" t="s">
        <v>358</v>
      </c>
      <c r="W49" s="60" t="s">
        <v>358</v>
      </c>
      <c r="X49" s="96" t="s">
        <v>358</v>
      </c>
    </row>
    <row r="50" spans="1:24" ht="15.75" thickBot="1" x14ac:dyDescent="0.3">
      <c r="A50" s="101" t="str">
        <f>IFERROR(#REF!,"")</f>
        <v/>
      </c>
      <c r="B50" s="95" t="s">
        <v>371</v>
      </c>
      <c r="C50" s="60">
        <v>48</v>
      </c>
      <c r="D50" s="60">
        <v>2</v>
      </c>
      <c r="E50" s="60">
        <v>36</v>
      </c>
      <c r="F50" s="60" t="s">
        <v>358</v>
      </c>
      <c r="G50" s="60" t="s">
        <v>358</v>
      </c>
      <c r="H50" s="60" t="s">
        <v>358</v>
      </c>
      <c r="I50" s="60" t="s">
        <v>358</v>
      </c>
      <c r="J50" s="60" t="s">
        <v>358</v>
      </c>
      <c r="K50" s="60" t="s">
        <v>358</v>
      </c>
      <c r="L50" s="60" t="s">
        <v>358</v>
      </c>
      <c r="M50" s="60" t="s">
        <v>358</v>
      </c>
      <c r="N50" s="60" t="s">
        <v>358</v>
      </c>
      <c r="O50" s="60" t="s">
        <v>358</v>
      </c>
      <c r="P50" s="60" t="s">
        <v>358</v>
      </c>
      <c r="Q50" s="60" t="s">
        <v>358</v>
      </c>
      <c r="R50" s="60" t="s">
        <v>358</v>
      </c>
      <c r="S50" s="60" t="s">
        <v>358</v>
      </c>
      <c r="T50" s="60" t="s">
        <v>358</v>
      </c>
      <c r="U50" s="60" t="s">
        <v>358</v>
      </c>
      <c r="V50" s="60">
        <v>17</v>
      </c>
      <c r="W50" s="60" t="s">
        <v>358</v>
      </c>
      <c r="X50" s="96">
        <v>15</v>
      </c>
    </row>
    <row r="51" spans="1:24" ht="15.75" thickBot="1" x14ac:dyDescent="0.3">
      <c r="A51" s="101" t="str">
        <f>IFERROR(#REF!,"")</f>
        <v/>
      </c>
      <c r="B51" s="95" t="s">
        <v>157</v>
      </c>
      <c r="C51" s="60">
        <v>49</v>
      </c>
      <c r="D51" s="60">
        <v>2</v>
      </c>
      <c r="E51" s="60">
        <v>33</v>
      </c>
      <c r="F51" s="60" t="s">
        <v>358</v>
      </c>
      <c r="G51" s="60">
        <v>11</v>
      </c>
      <c r="H51" s="60" t="s">
        <v>358</v>
      </c>
      <c r="I51" s="60" t="s">
        <v>358</v>
      </c>
      <c r="J51" s="60" t="s">
        <v>358</v>
      </c>
      <c r="K51" s="60" t="s">
        <v>358</v>
      </c>
      <c r="L51" s="60" t="s">
        <v>358</v>
      </c>
      <c r="M51" s="60" t="s">
        <v>358</v>
      </c>
      <c r="N51" s="60" t="s">
        <v>358</v>
      </c>
      <c r="O51" s="60" t="s">
        <v>358</v>
      </c>
      <c r="P51" s="60" t="s">
        <v>358</v>
      </c>
      <c r="Q51" s="60" t="s">
        <v>358</v>
      </c>
      <c r="R51" s="60" t="s">
        <v>358</v>
      </c>
      <c r="S51" s="60" t="s">
        <v>358</v>
      </c>
      <c r="T51" s="60" t="s">
        <v>358</v>
      </c>
      <c r="U51" s="60" t="s">
        <v>358</v>
      </c>
      <c r="V51" s="60">
        <v>18</v>
      </c>
      <c r="W51" s="60" t="s">
        <v>358</v>
      </c>
      <c r="X51" s="96" t="s">
        <v>358</v>
      </c>
    </row>
    <row r="52" spans="1:24" ht="15.75" thickBot="1" x14ac:dyDescent="0.3">
      <c r="A52" s="101" t="str">
        <f>IFERROR(#REF!,"")</f>
        <v/>
      </c>
      <c r="B52" s="95" t="s">
        <v>372</v>
      </c>
      <c r="C52" s="60">
        <v>50</v>
      </c>
      <c r="D52" s="60">
        <v>2</v>
      </c>
      <c r="E52" s="60">
        <v>32</v>
      </c>
      <c r="F52" s="60" t="s">
        <v>358</v>
      </c>
      <c r="G52" s="60" t="s">
        <v>358</v>
      </c>
      <c r="H52" s="60" t="s">
        <v>358</v>
      </c>
      <c r="I52" s="60" t="s">
        <v>358</v>
      </c>
      <c r="J52" s="60" t="s">
        <v>358</v>
      </c>
      <c r="K52" s="60" t="s">
        <v>358</v>
      </c>
      <c r="L52" s="60" t="s">
        <v>358</v>
      </c>
      <c r="M52" s="60" t="s">
        <v>358</v>
      </c>
      <c r="N52" s="60" t="s">
        <v>358</v>
      </c>
      <c r="O52" s="60">
        <v>7</v>
      </c>
      <c r="P52" s="60" t="s">
        <v>358</v>
      </c>
      <c r="Q52" s="60" t="s">
        <v>358</v>
      </c>
      <c r="R52" s="60" t="s">
        <v>358</v>
      </c>
      <c r="S52" s="60" t="s">
        <v>358</v>
      </c>
      <c r="T52" s="60" t="s">
        <v>358</v>
      </c>
      <c r="U52" s="60" t="s">
        <v>358</v>
      </c>
      <c r="V52" s="60" t="s">
        <v>358</v>
      </c>
      <c r="W52" s="60" t="s">
        <v>358</v>
      </c>
      <c r="X52" s="96">
        <v>21</v>
      </c>
    </row>
    <row r="53" spans="1:24" ht="15.75" thickBot="1" x14ac:dyDescent="0.3">
      <c r="A53" s="101" t="str">
        <f>IFERROR(#REF!,"")</f>
        <v/>
      </c>
      <c r="B53" s="95" t="s">
        <v>342</v>
      </c>
      <c r="C53" s="60">
        <v>51</v>
      </c>
      <c r="D53" s="60">
        <v>3</v>
      </c>
      <c r="E53" s="60">
        <v>24</v>
      </c>
      <c r="F53" s="60" t="s">
        <v>358</v>
      </c>
      <c r="G53" s="60" t="s">
        <v>358</v>
      </c>
      <c r="H53" s="60" t="s">
        <v>358</v>
      </c>
      <c r="I53" s="60" t="s">
        <v>358</v>
      </c>
      <c r="J53" s="60">
        <v>9</v>
      </c>
      <c r="K53" s="60" t="s">
        <v>358</v>
      </c>
      <c r="L53" s="60" t="s">
        <v>358</v>
      </c>
      <c r="M53" s="60" t="s">
        <v>358</v>
      </c>
      <c r="N53" s="60" t="s">
        <v>358</v>
      </c>
      <c r="O53" s="60">
        <v>0</v>
      </c>
      <c r="P53" s="60" t="s">
        <v>358</v>
      </c>
      <c r="Q53" s="60">
        <v>9</v>
      </c>
      <c r="R53" s="60" t="s">
        <v>358</v>
      </c>
      <c r="S53" s="60" t="s">
        <v>358</v>
      </c>
      <c r="T53" s="60" t="s">
        <v>358</v>
      </c>
      <c r="U53" s="60" t="s">
        <v>358</v>
      </c>
      <c r="V53" s="60" t="s">
        <v>358</v>
      </c>
      <c r="W53" s="60" t="s">
        <v>358</v>
      </c>
      <c r="X53" s="96" t="s">
        <v>358</v>
      </c>
    </row>
    <row r="54" spans="1:24" x14ac:dyDescent="0.25">
      <c r="A54" s="101" t="str">
        <f>IFERROR(#REF!,"")</f>
        <v/>
      </c>
      <c r="B54" s="114" t="s">
        <v>265</v>
      </c>
      <c r="C54" s="115">
        <v>52</v>
      </c>
      <c r="D54" s="115">
        <v>1</v>
      </c>
      <c r="E54" s="115">
        <v>15</v>
      </c>
      <c r="F54" s="115" t="s">
        <v>358</v>
      </c>
      <c r="G54" s="115">
        <v>13</v>
      </c>
      <c r="H54" s="115" t="s">
        <v>358</v>
      </c>
      <c r="I54" s="115" t="s">
        <v>358</v>
      </c>
      <c r="J54" s="115" t="s">
        <v>358</v>
      </c>
      <c r="K54" s="115" t="s">
        <v>358</v>
      </c>
      <c r="L54" s="115" t="s">
        <v>358</v>
      </c>
      <c r="M54" s="115" t="s">
        <v>358</v>
      </c>
      <c r="N54" s="115" t="s">
        <v>358</v>
      </c>
      <c r="O54" s="115" t="s">
        <v>358</v>
      </c>
      <c r="P54" s="115" t="s">
        <v>358</v>
      </c>
      <c r="Q54" s="115" t="s">
        <v>358</v>
      </c>
      <c r="R54" s="115" t="s">
        <v>358</v>
      </c>
      <c r="S54" s="115" t="s">
        <v>358</v>
      </c>
      <c r="T54" s="115" t="s">
        <v>358</v>
      </c>
      <c r="U54" s="115" t="s">
        <v>358</v>
      </c>
      <c r="V54" s="115" t="s">
        <v>358</v>
      </c>
      <c r="W54" s="115" t="s">
        <v>358</v>
      </c>
      <c r="X54" s="116" t="s">
        <v>358</v>
      </c>
    </row>
    <row r="55" spans="1:24" x14ac:dyDescent="0.25">
      <c r="A55" s="101" t="str">
        <f>IFERROR(#REF!,"")</f>
        <v/>
      </c>
      <c r="B55" s="114" t="s">
        <v>159</v>
      </c>
      <c r="C55" s="115">
        <v>53</v>
      </c>
      <c r="D55" s="115">
        <v>1</v>
      </c>
      <c r="E55" s="115">
        <v>12</v>
      </c>
      <c r="F55" s="115" t="s">
        <v>358</v>
      </c>
      <c r="G55" s="115" t="s">
        <v>358</v>
      </c>
      <c r="H55" s="115" t="s">
        <v>358</v>
      </c>
      <c r="I55" s="115" t="s">
        <v>358</v>
      </c>
      <c r="J55" s="115" t="s">
        <v>358</v>
      </c>
      <c r="K55" s="115" t="s">
        <v>358</v>
      </c>
      <c r="L55" s="115" t="s">
        <v>358</v>
      </c>
      <c r="M55" s="115" t="s">
        <v>358</v>
      </c>
      <c r="N55" s="115" t="s">
        <v>358</v>
      </c>
      <c r="O55" s="115" t="s">
        <v>358</v>
      </c>
      <c r="P55" s="115" t="s">
        <v>358</v>
      </c>
      <c r="Q55" s="115">
        <v>10</v>
      </c>
      <c r="R55" s="115" t="s">
        <v>358</v>
      </c>
      <c r="S55" s="115" t="s">
        <v>358</v>
      </c>
      <c r="T55" s="115" t="s">
        <v>358</v>
      </c>
      <c r="U55" s="115" t="s">
        <v>358</v>
      </c>
      <c r="V55" s="115" t="s">
        <v>358</v>
      </c>
      <c r="W55" s="115" t="s">
        <v>358</v>
      </c>
      <c r="X55" s="116" t="s">
        <v>358</v>
      </c>
    </row>
    <row r="56" spans="1:24" x14ac:dyDescent="0.25">
      <c r="A56" s="101" t="str">
        <f>IFERROR(#REF!,"")</f>
        <v/>
      </c>
    </row>
    <row r="57" spans="1:24" x14ac:dyDescent="0.25">
      <c r="A57" s="101" t="str">
        <f>IFERROR(#REF!,"")</f>
        <v/>
      </c>
    </row>
    <row r="58" spans="1:24" x14ac:dyDescent="0.25">
      <c r="A58" s="101" t="str">
        <f>IFERROR(#REF!,"")</f>
        <v/>
      </c>
    </row>
    <row r="59" spans="1:24" ht="64.5" x14ac:dyDescent="0.25">
      <c r="A59" s="101" t="str">
        <f>IFERROR(#REF!,"")</f>
        <v/>
      </c>
      <c r="B59" s="97" t="s">
        <v>4</v>
      </c>
      <c r="C59" s="98" t="s">
        <v>260</v>
      </c>
      <c r="D59" s="98" t="s">
        <v>261</v>
      </c>
      <c r="E59" s="98" t="s">
        <v>262</v>
      </c>
      <c r="F59" s="113" t="s">
        <v>359</v>
      </c>
      <c r="G59" s="113" t="s">
        <v>274</v>
      </c>
      <c r="H59" s="113" t="s">
        <v>185</v>
      </c>
      <c r="I59" s="113" t="s">
        <v>276</v>
      </c>
      <c r="J59" s="113" t="s">
        <v>360</v>
      </c>
      <c r="K59" s="113" t="s">
        <v>348</v>
      </c>
      <c r="L59" s="113" t="s">
        <v>361</v>
      </c>
      <c r="M59" s="113" t="s">
        <v>190</v>
      </c>
      <c r="N59" s="113" t="s">
        <v>191</v>
      </c>
      <c r="O59" s="113" t="s">
        <v>281</v>
      </c>
      <c r="P59" s="113" t="s">
        <v>277</v>
      </c>
      <c r="Q59" s="113" t="s">
        <v>349</v>
      </c>
      <c r="R59" s="113" t="s">
        <v>286</v>
      </c>
      <c r="S59" s="113" t="s">
        <v>194</v>
      </c>
      <c r="T59" s="113" t="s">
        <v>351</v>
      </c>
      <c r="U59" s="113" t="s">
        <v>362</v>
      </c>
      <c r="V59" s="113" t="s">
        <v>355</v>
      </c>
      <c r="W59" s="113" t="s">
        <v>195</v>
      </c>
      <c r="X59" s="113" t="s">
        <v>363</v>
      </c>
    </row>
    <row r="60" spans="1:24" x14ac:dyDescent="0.25">
      <c r="A60" s="101" t="str">
        <f>IFERROR(#REF!,"")</f>
        <v/>
      </c>
      <c r="B60" s="94" t="s">
        <v>135</v>
      </c>
      <c r="C60" s="60">
        <v>1</v>
      </c>
      <c r="D60" s="60">
        <v>11</v>
      </c>
      <c r="E60" s="60">
        <v>312</v>
      </c>
      <c r="F60" s="60">
        <v>30</v>
      </c>
      <c r="G60" s="60" t="s">
        <v>358</v>
      </c>
      <c r="H60" s="60" t="s">
        <v>358</v>
      </c>
      <c r="I60" s="60" t="s">
        <v>358</v>
      </c>
      <c r="J60" s="60" t="s">
        <v>358</v>
      </c>
      <c r="K60" s="60" t="s">
        <v>358</v>
      </c>
      <c r="L60" s="60">
        <v>25</v>
      </c>
      <c r="M60" s="60">
        <v>29</v>
      </c>
      <c r="N60" s="60">
        <v>30</v>
      </c>
      <c r="O60" s="60">
        <v>29</v>
      </c>
      <c r="P60" s="60" t="s">
        <v>358</v>
      </c>
      <c r="Q60" s="60">
        <v>22</v>
      </c>
      <c r="R60" s="60">
        <v>29</v>
      </c>
      <c r="S60" s="60">
        <v>30</v>
      </c>
      <c r="T60" s="60">
        <v>30</v>
      </c>
      <c r="U60" s="60" t="s">
        <v>358</v>
      </c>
      <c r="V60" s="60">
        <v>29</v>
      </c>
      <c r="W60" s="60">
        <v>29</v>
      </c>
      <c r="X60" s="60" t="s">
        <v>358</v>
      </c>
    </row>
    <row r="61" spans="1:24" x14ac:dyDescent="0.25">
      <c r="A61" s="101" t="str">
        <f>IFERROR(#REF!,"")</f>
        <v/>
      </c>
      <c r="B61" s="94" t="s">
        <v>311</v>
      </c>
      <c r="C61" s="60">
        <v>2</v>
      </c>
      <c r="D61" s="60">
        <v>10</v>
      </c>
      <c r="E61" s="60">
        <v>290</v>
      </c>
      <c r="F61" s="60" t="s">
        <v>358</v>
      </c>
      <c r="G61" s="60">
        <v>27</v>
      </c>
      <c r="H61" s="60">
        <v>30</v>
      </c>
      <c r="I61" s="60" t="s">
        <v>358</v>
      </c>
      <c r="J61" s="60">
        <v>27</v>
      </c>
      <c r="K61" s="60" t="s">
        <v>358</v>
      </c>
      <c r="L61" s="60" t="s">
        <v>358</v>
      </c>
      <c r="M61" s="60" t="s">
        <v>358</v>
      </c>
      <c r="N61" s="60">
        <v>27</v>
      </c>
      <c r="O61" s="60">
        <v>21</v>
      </c>
      <c r="P61" s="60">
        <v>29</v>
      </c>
      <c r="Q61" s="60">
        <v>29</v>
      </c>
      <c r="R61" s="60" t="s">
        <v>358</v>
      </c>
      <c r="S61" s="60">
        <v>27</v>
      </c>
      <c r="T61" s="60" t="s">
        <v>358</v>
      </c>
      <c r="U61" s="60" t="s">
        <v>358</v>
      </c>
      <c r="V61" s="60" t="s">
        <v>358</v>
      </c>
      <c r="W61" s="60">
        <v>28</v>
      </c>
      <c r="X61" s="96">
        <v>25</v>
      </c>
    </row>
    <row r="62" spans="1:24" x14ac:dyDescent="0.25">
      <c r="B62" s="94" t="s">
        <v>65</v>
      </c>
      <c r="C62" s="60">
        <v>3</v>
      </c>
      <c r="D62" s="60">
        <v>11</v>
      </c>
      <c r="E62" s="60">
        <v>287</v>
      </c>
      <c r="F62" s="60">
        <v>27</v>
      </c>
      <c r="G62" s="60" t="s">
        <v>358</v>
      </c>
      <c r="H62" s="60">
        <v>28</v>
      </c>
      <c r="I62" s="60">
        <v>24</v>
      </c>
      <c r="J62" s="60">
        <v>26</v>
      </c>
      <c r="K62" s="60" t="s">
        <v>358</v>
      </c>
      <c r="L62" s="60" t="s">
        <v>358</v>
      </c>
      <c r="M62" s="60">
        <v>25</v>
      </c>
      <c r="N62" s="60">
        <v>25</v>
      </c>
      <c r="O62" s="60">
        <v>22</v>
      </c>
      <c r="P62" s="60" t="s">
        <v>358</v>
      </c>
      <c r="Q62" s="60" t="s">
        <v>358</v>
      </c>
      <c r="R62" s="60">
        <v>28</v>
      </c>
      <c r="S62" s="60">
        <v>28</v>
      </c>
      <c r="T62" s="60" t="s">
        <v>358</v>
      </c>
      <c r="U62" s="60" t="s">
        <v>358</v>
      </c>
      <c r="V62" s="60" t="s">
        <v>358</v>
      </c>
      <c r="W62" s="60">
        <v>27</v>
      </c>
      <c r="X62" s="96">
        <v>27</v>
      </c>
    </row>
    <row r="63" spans="1:24" x14ac:dyDescent="0.25">
      <c r="B63" s="94" t="s">
        <v>259</v>
      </c>
      <c r="C63" s="60">
        <v>4</v>
      </c>
      <c r="D63" s="60">
        <v>11</v>
      </c>
      <c r="E63" s="60">
        <v>252</v>
      </c>
      <c r="F63" s="60" t="s">
        <v>358</v>
      </c>
      <c r="G63" s="60" t="s">
        <v>358</v>
      </c>
      <c r="H63" s="60" t="s">
        <v>358</v>
      </c>
      <c r="I63" s="60">
        <v>21</v>
      </c>
      <c r="J63" s="60" t="s">
        <v>358</v>
      </c>
      <c r="K63" s="60" t="s">
        <v>358</v>
      </c>
      <c r="L63" s="60">
        <v>23</v>
      </c>
      <c r="M63" s="60">
        <v>22</v>
      </c>
      <c r="N63" s="60">
        <v>21</v>
      </c>
      <c r="O63" s="60">
        <v>18</v>
      </c>
      <c r="P63" s="60">
        <v>27</v>
      </c>
      <c r="Q63" s="60" t="s">
        <v>358</v>
      </c>
      <c r="R63" s="60">
        <v>26</v>
      </c>
      <c r="S63" s="60">
        <v>22</v>
      </c>
      <c r="T63" s="60">
        <v>28</v>
      </c>
      <c r="U63" s="60" t="s">
        <v>358</v>
      </c>
      <c r="V63" s="60" t="s">
        <v>358</v>
      </c>
      <c r="W63" s="60">
        <v>20</v>
      </c>
      <c r="X63" s="96">
        <v>20</v>
      </c>
    </row>
    <row r="64" spans="1:24" x14ac:dyDescent="0.25">
      <c r="B64" s="94" t="s">
        <v>103</v>
      </c>
      <c r="C64" s="60">
        <v>5</v>
      </c>
      <c r="D64" s="60">
        <v>8</v>
      </c>
      <c r="E64" s="60">
        <v>203</v>
      </c>
      <c r="F64" s="60">
        <v>25</v>
      </c>
      <c r="G64" s="60">
        <v>26</v>
      </c>
      <c r="H64" s="60" t="s">
        <v>358</v>
      </c>
      <c r="I64" s="60" t="s">
        <v>358</v>
      </c>
      <c r="J64" s="60" t="s">
        <v>358</v>
      </c>
      <c r="K64" s="60" t="s">
        <v>358</v>
      </c>
      <c r="L64" s="60" t="s">
        <v>358</v>
      </c>
      <c r="M64" s="60" t="s">
        <v>358</v>
      </c>
      <c r="N64" s="60">
        <v>24</v>
      </c>
      <c r="O64" s="60">
        <v>14</v>
      </c>
      <c r="P64" s="60" t="s">
        <v>358</v>
      </c>
      <c r="Q64" s="60" t="s">
        <v>358</v>
      </c>
      <c r="R64" s="60" t="s">
        <v>358</v>
      </c>
      <c r="S64" s="60">
        <v>24</v>
      </c>
      <c r="T64" s="60">
        <v>29</v>
      </c>
      <c r="U64" s="60" t="s">
        <v>358</v>
      </c>
      <c r="V64" s="60" t="s">
        <v>358</v>
      </c>
      <c r="W64" s="60">
        <v>24</v>
      </c>
      <c r="X64" s="96">
        <v>21</v>
      </c>
    </row>
    <row r="65" spans="2:24" x14ac:dyDescent="0.25">
      <c r="B65" s="94" t="s">
        <v>253</v>
      </c>
      <c r="C65" s="60">
        <v>6</v>
      </c>
      <c r="D65" s="60">
        <v>8</v>
      </c>
      <c r="E65" s="60">
        <v>192</v>
      </c>
      <c r="F65" s="60">
        <v>24</v>
      </c>
      <c r="G65" s="60" t="s">
        <v>358</v>
      </c>
      <c r="H65" s="60" t="s">
        <v>358</v>
      </c>
      <c r="I65" s="60" t="s">
        <v>358</v>
      </c>
      <c r="J65" s="60" t="s">
        <v>358</v>
      </c>
      <c r="K65" s="60" t="s">
        <v>358</v>
      </c>
      <c r="L65" s="60" t="s">
        <v>358</v>
      </c>
      <c r="M65" s="60">
        <v>19</v>
      </c>
      <c r="N65" s="60">
        <v>19</v>
      </c>
      <c r="O65" s="60" t="s">
        <v>358</v>
      </c>
      <c r="P65" s="60" t="s">
        <v>358</v>
      </c>
      <c r="Q65" s="60" t="s">
        <v>358</v>
      </c>
      <c r="R65" s="60" t="s">
        <v>358</v>
      </c>
      <c r="S65" s="60">
        <v>21</v>
      </c>
      <c r="T65" s="60">
        <v>27</v>
      </c>
      <c r="U65" s="60" t="s">
        <v>358</v>
      </c>
      <c r="V65" s="60">
        <v>28</v>
      </c>
      <c r="W65" s="60">
        <v>21</v>
      </c>
      <c r="X65" s="96">
        <v>17</v>
      </c>
    </row>
    <row r="66" spans="2:24" x14ac:dyDescent="0.25">
      <c r="B66" s="94" t="s">
        <v>332</v>
      </c>
      <c r="C66" s="60">
        <v>7</v>
      </c>
      <c r="D66" s="60">
        <v>6</v>
      </c>
      <c r="E66" s="60">
        <v>187</v>
      </c>
      <c r="F66" s="60" t="s">
        <v>358</v>
      </c>
      <c r="G66" s="60" t="s">
        <v>358</v>
      </c>
      <c r="H66" s="60" t="s">
        <v>358</v>
      </c>
      <c r="I66" s="60" t="s">
        <v>358</v>
      </c>
      <c r="J66" s="60">
        <v>29</v>
      </c>
      <c r="K66" s="60" t="s">
        <v>358</v>
      </c>
      <c r="L66" s="60">
        <v>29</v>
      </c>
      <c r="M66" s="60">
        <v>30</v>
      </c>
      <c r="N66" s="60">
        <v>29</v>
      </c>
      <c r="O66" s="60">
        <v>28</v>
      </c>
      <c r="P66" s="60" t="s">
        <v>358</v>
      </c>
      <c r="Q66" s="60" t="s">
        <v>358</v>
      </c>
      <c r="R66" s="60">
        <v>30</v>
      </c>
      <c r="S66" s="60" t="s">
        <v>358</v>
      </c>
      <c r="T66" s="60" t="s">
        <v>358</v>
      </c>
      <c r="U66" s="60" t="s">
        <v>358</v>
      </c>
      <c r="V66" s="60" t="s">
        <v>358</v>
      </c>
      <c r="W66" s="60" t="s">
        <v>358</v>
      </c>
      <c r="X66" s="96" t="s">
        <v>358</v>
      </c>
    </row>
    <row r="67" spans="2:24" x14ac:dyDescent="0.25">
      <c r="B67" s="94" t="s">
        <v>333</v>
      </c>
      <c r="C67" s="60">
        <v>8</v>
      </c>
      <c r="D67" s="60">
        <v>7</v>
      </c>
      <c r="E67" s="60">
        <v>185</v>
      </c>
      <c r="F67" s="60" t="s">
        <v>358</v>
      </c>
      <c r="G67" s="60">
        <v>28</v>
      </c>
      <c r="H67" s="60" t="s">
        <v>358</v>
      </c>
      <c r="I67" s="60">
        <v>25</v>
      </c>
      <c r="J67" s="60" t="s">
        <v>358</v>
      </c>
      <c r="K67" s="60" t="s">
        <v>358</v>
      </c>
      <c r="L67" s="60">
        <v>26</v>
      </c>
      <c r="M67" s="60">
        <v>23</v>
      </c>
      <c r="N67" s="60" t="s">
        <v>358</v>
      </c>
      <c r="O67" s="60">
        <v>16</v>
      </c>
      <c r="P67" s="60" t="s">
        <v>358</v>
      </c>
      <c r="Q67" s="60">
        <v>28</v>
      </c>
      <c r="R67" s="60" t="s">
        <v>358</v>
      </c>
      <c r="S67" s="60" t="s">
        <v>358</v>
      </c>
      <c r="T67" s="60" t="s">
        <v>358</v>
      </c>
      <c r="U67" s="60" t="s">
        <v>358</v>
      </c>
      <c r="V67" s="60" t="s">
        <v>358</v>
      </c>
      <c r="W67" s="60">
        <v>25</v>
      </c>
      <c r="X67" s="96" t="s">
        <v>358</v>
      </c>
    </row>
    <row r="68" spans="2:24" x14ac:dyDescent="0.25">
      <c r="B68" s="94" t="s">
        <v>154</v>
      </c>
      <c r="C68" s="60">
        <v>9</v>
      </c>
      <c r="D68" s="60">
        <v>6</v>
      </c>
      <c r="E68" s="60">
        <v>182</v>
      </c>
      <c r="F68" s="60" t="s">
        <v>358</v>
      </c>
      <c r="G68" s="60" t="s">
        <v>358</v>
      </c>
      <c r="H68" s="60" t="s">
        <v>358</v>
      </c>
      <c r="I68" s="60" t="s">
        <v>358</v>
      </c>
      <c r="J68" s="60">
        <v>28</v>
      </c>
      <c r="K68" s="60" t="s">
        <v>358</v>
      </c>
      <c r="L68" s="60" t="s">
        <v>358</v>
      </c>
      <c r="M68" s="60">
        <v>28</v>
      </c>
      <c r="N68" s="60">
        <v>28</v>
      </c>
      <c r="O68" s="60">
        <v>27</v>
      </c>
      <c r="P68" s="60" t="s">
        <v>358</v>
      </c>
      <c r="Q68" s="60" t="s">
        <v>358</v>
      </c>
      <c r="R68" s="60" t="s">
        <v>358</v>
      </c>
      <c r="S68" s="60">
        <v>29</v>
      </c>
      <c r="T68" s="60" t="s">
        <v>358</v>
      </c>
      <c r="U68" s="60" t="s">
        <v>358</v>
      </c>
      <c r="V68" s="60" t="s">
        <v>358</v>
      </c>
      <c r="W68" s="60">
        <v>30</v>
      </c>
      <c r="X68" s="96" t="s">
        <v>358</v>
      </c>
    </row>
    <row r="69" spans="2:24" x14ac:dyDescent="0.25">
      <c r="B69" s="94" t="s">
        <v>66</v>
      </c>
      <c r="C69" s="60">
        <v>11</v>
      </c>
      <c r="D69" s="60">
        <v>6</v>
      </c>
      <c r="E69" s="60">
        <v>176</v>
      </c>
      <c r="F69" s="60">
        <v>28</v>
      </c>
      <c r="G69" s="60" t="s">
        <v>358</v>
      </c>
      <c r="H69" s="60">
        <v>29</v>
      </c>
      <c r="I69" s="60" t="s">
        <v>358</v>
      </c>
      <c r="J69" s="60" t="s">
        <v>358</v>
      </c>
      <c r="K69" s="60" t="s">
        <v>358</v>
      </c>
      <c r="L69" s="60" t="s">
        <v>358</v>
      </c>
      <c r="M69" s="60" t="s">
        <v>358</v>
      </c>
      <c r="N69" s="60">
        <v>26</v>
      </c>
      <c r="O69" s="60" t="s">
        <v>358</v>
      </c>
      <c r="P69" s="60">
        <v>28</v>
      </c>
      <c r="Q69" s="60" t="s">
        <v>358</v>
      </c>
      <c r="R69" s="60">
        <v>27</v>
      </c>
      <c r="S69" s="60">
        <v>26</v>
      </c>
      <c r="T69" s="60" t="s">
        <v>358</v>
      </c>
      <c r="U69" s="60" t="s">
        <v>358</v>
      </c>
      <c r="V69" s="60" t="s">
        <v>358</v>
      </c>
      <c r="W69" s="60" t="s">
        <v>358</v>
      </c>
      <c r="X69" s="96" t="s">
        <v>358</v>
      </c>
    </row>
    <row r="70" spans="2:24" x14ac:dyDescent="0.25">
      <c r="B70" s="94" t="s">
        <v>327</v>
      </c>
      <c r="C70" s="60">
        <v>10</v>
      </c>
      <c r="D70" s="60">
        <v>6</v>
      </c>
      <c r="E70" s="60">
        <v>176</v>
      </c>
      <c r="F70" s="60" t="s">
        <v>358</v>
      </c>
      <c r="G70" s="60" t="s">
        <v>358</v>
      </c>
      <c r="H70" s="60" t="s">
        <v>358</v>
      </c>
      <c r="I70" s="60">
        <v>29</v>
      </c>
      <c r="J70" s="60">
        <v>25</v>
      </c>
      <c r="K70" s="60" t="s">
        <v>358</v>
      </c>
      <c r="L70" s="60" t="s">
        <v>358</v>
      </c>
      <c r="M70" s="60">
        <v>27</v>
      </c>
      <c r="N70" s="60" t="s">
        <v>358</v>
      </c>
      <c r="O70" s="60">
        <v>23</v>
      </c>
      <c r="P70" s="60">
        <v>30</v>
      </c>
      <c r="Q70" s="60">
        <v>30</v>
      </c>
      <c r="R70" s="60" t="s">
        <v>358</v>
      </c>
      <c r="S70" s="60" t="s">
        <v>358</v>
      </c>
      <c r="T70" s="60" t="s">
        <v>358</v>
      </c>
      <c r="U70" s="60" t="s">
        <v>358</v>
      </c>
      <c r="V70" s="60" t="s">
        <v>358</v>
      </c>
      <c r="W70" s="60" t="s">
        <v>358</v>
      </c>
      <c r="X70" s="96" t="s">
        <v>358</v>
      </c>
    </row>
    <row r="71" spans="2:24" x14ac:dyDescent="0.25">
      <c r="B71" s="94" t="s">
        <v>329</v>
      </c>
      <c r="C71" s="60">
        <v>12</v>
      </c>
      <c r="D71" s="60">
        <v>7</v>
      </c>
      <c r="E71" s="60">
        <v>174</v>
      </c>
      <c r="F71" s="60" t="s">
        <v>358</v>
      </c>
      <c r="G71" s="60" t="s">
        <v>358</v>
      </c>
      <c r="H71" s="60">
        <v>27</v>
      </c>
      <c r="I71" s="60" t="s">
        <v>358</v>
      </c>
      <c r="J71" s="60" t="s">
        <v>358</v>
      </c>
      <c r="K71" s="60" t="s">
        <v>358</v>
      </c>
      <c r="L71" s="60" t="s">
        <v>358</v>
      </c>
      <c r="M71" s="60">
        <v>26</v>
      </c>
      <c r="N71" s="60">
        <v>23</v>
      </c>
      <c r="O71" s="60">
        <v>13</v>
      </c>
      <c r="P71" s="60" t="s">
        <v>358</v>
      </c>
      <c r="Q71" s="60">
        <v>25</v>
      </c>
      <c r="R71" s="60" t="s">
        <v>358</v>
      </c>
      <c r="S71" s="60">
        <v>23</v>
      </c>
      <c r="T71" s="60" t="s">
        <v>358</v>
      </c>
      <c r="U71" s="60" t="s">
        <v>358</v>
      </c>
      <c r="V71" s="60" t="s">
        <v>358</v>
      </c>
      <c r="W71" s="60" t="s">
        <v>358</v>
      </c>
      <c r="X71" s="96">
        <v>23</v>
      </c>
    </row>
    <row r="72" spans="2:24" x14ac:dyDescent="0.25">
      <c r="B72" s="94" t="s">
        <v>263</v>
      </c>
      <c r="C72" s="60">
        <v>13</v>
      </c>
      <c r="D72" s="60">
        <v>7</v>
      </c>
      <c r="E72" s="60">
        <v>172</v>
      </c>
      <c r="F72" s="60">
        <v>26</v>
      </c>
      <c r="G72" s="60" t="s">
        <v>358</v>
      </c>
      <c r="H72" s="60" t="s">
        <v>358</v>
      </c>
      <c r="I72" s="60">
        <v>23</v>
      </c>
      <c r="J72" s="60" t="s">
        <v>358</v>
      </c>
      <c r="K72" s="60" t="s">
        <v>358</v>
      </c>
      <c r="L72" s="60" t="s">
        <v>358</v>
      </c>
      <c r="M72" s="60">
        <v>24</v>
      </c>
      <c r="N72" s="60">
        <v>22</v>
      </c>
      <c r="O72" s="60">
        <v>12</v>
      </c>
      <c r="P72" s="60" t="s">
        <v>358</v>
      </c>
      <c r="Q72" s="60">
        <v>27</v>
      </c>
      <c r="R72" s="60">
        <v>24</v>
      </c>
      <c r="S72" s="60" t="s">
        <v>358</v>
      </c>
      <c r="T72" s="60" t="s">
        <v>358</v>
      </c>
      <c r="U72" s="60" t="s">
        <v>358</v>
      </c>
      <c r="V72" s="60" t="s">
        <v>358</v>
      </c>
      <c r="W72" s="60" t="s">
        <v>358</v>
      </c>
      <c r="X72" s="96" t="s">
        <v>358</v>
      </c>
    </row>
    <row r="73" spans="2:24" x14ac:dyDescent="0.25">
      <c r="B73" s="94" t="s">
        <v>248</v>
      </c>
      <c r="C73" s="60">
        <v>14</v>
      </c>
      <c r="D73" s="60">
        <v>7</v>
      </c>
      <c r="E73" s="60">
        <v>165</v>
      </c>
      <c r="F73" s="60" t="s">
        <v>358</v>
      </c>
      <c r="G73" s="60" t="s">
        <v>358</v>
      </c>
      <c r="H73" s="60">
        <v>24</v>
      </c>
      <c r="I73" s="60" t="s">
        <v>358</v>
      </c>
      <c r="J73" s="60">
        <v>23</v>
      </c>
      <c r="K73" s="60" t="s">
        <v>358</v>
      </c>
      <c r="L73" s="60" t="s">
        <v>358</v>
      </c>
      <c r="M73" s="60" t="s">
        <v>358</v>
      </c>
      <c r="N73" s="60">
        <v>20</v>
      </c>
      <c r="O73" s="60">
        <v>9</v>
      </c>
      <c r="P73" s="60">
        <v>26</v>
      </c>
      <c r="Q73" s="60">
        <v>26</v>
      </c>
      <c r="R73" s="60" t="s">
        <v>358</v>
      </c>
      <c r="S73" s="60" t="s">
        <v>358</v>
      </c>
      <c r="T73" s="60" t="s">
        <v>358</v>
      </c>
      <c r="U73" s="60" t="s">
        <v>358</v>
      </c>
      <c r="V73" s="60" t="s">
        <v>358</v>
      </c>
      <c r="W73" s="60">
        <v>23</v>
      </c>
      <c r="X73" s="96" t="s">
        <v>358</v>
      </c>
    </row>
    <row r="74" spans="2:24" x14ac:dyDescent="0.25">
      <c r="B74" s="94" t="s">
        <v>72</v>
      </c>
      <c r="C74" s="60">
        <v>15</v>
      </c>
      <c r="D74" s="60">
        <v>7</v>
      </c>
      <c r="E74" s="60">
        <v>158</v>
      </c>
      <c r="F74" s="60" t="s">
        <v>358</v>
      </c>
      <c r="G74" s="60" t="s">
        <v>358</v>
      </c>
      <c r="H74" s="60">
        <v>23</v>
      </c>
      <c r="I74" s="60" t="s">
        <v>358</v>
      </c>
      <c r="J74" s="60" t="s">
        <v>358</v>
      </c>
      <c r="K74" s="60" t="s">
        <v>358</v>
      </c>
      <c r="L74" s="60">
        <v>20</v>
      </c>
      <c r="M74" s="60">
        <v>16</v>
      </c>
      <c r="N74" s="60">
        <v>15</v>
      </c>
      <c r="O74" s="60" t="s">
        <v>358</v>
      </c>
      <c r="P74" s="60">
        <v>25</v>
      </c>
      <c r="Q74" s="60" t="s">
        <v>358</v>
      </c>
      <c r="R74" s="60">
        <v>20</v>
      </c>
      <c r="S74" s="60" t="s">
        <v>358</v>
      </c>
      <c r="T74" s="60">
        <v>25</v>
      </c>
      <c r="U74" s="60" t="s">
        <v>358</v>
      </c>
      <c r="V74" s="60" t="s">
        <v>358</v>
      </c>
      <c r="W74" s="60" t="s">
        <v>358</v>
      </c>
      <c r="X74" s="96" t="s">
        <v>358</v>
      </c>
    </row>
    <row r="75" spans="2:24" x14ac:dyDescent="0.25">
      <c r="B75" s="94" t="s">
        <v>324</v>
      </c>
      <c r="C75" s="60">
        <v>16</v>
      </c>
      <c r="D75" s="60">
        <v>5</v>
      </c>
      <c r="E75" s="60">
        <v>153</v>
      </c>
      <c r="F75" s="60">
        <v>29</v>
      </c>
      <c r="G75" s="60">
        <v>29</v>
      </c>
      <c r="H75" s="60" t="s">
        <v>358</v>
      </c>
      <c r="I75" s="60" t="s">
        <v>358</v>
      </c>
      <c r="J75" s="60" t="s">
        <v>358</v>
      </c>
      <c r="K75" s="60" t="s">
        <v>358</v>
      </c>
      <c r="L75" s="60" t="s">
        <v>358</v>
      </c>
      <c r="M75" s="60" t="s">
        <v>358</v>
      </c>
      <c r="N75" s="60" t="s">
        <v>358</v>
      </c>
      <c r="O75" s="60">
        <v>26</v>
      </c>
      <c r="P75" s="60" t="s">
        <v>358</v>
      </c>
      <c r="Q75" s="60" t="s">
        <v>358</v>
      </c>
      <c r="R75" s="60" t="s">
        <v>358</v>
      </c>
      <c r="S75" s="60" t="s">
        <v>358</v>
      </c>
      <c r="T75" s="60" t="s">
        <v>358</v>
      </c>
      <c r="U75" s="60" t="s">
        <v>358</v>
      </c>
      <c r="V75" s="60">
        <v>30</v>
      </c>
      <c r="W75" s="60" t="s">
        <v>358</v>
      </c>
      <c r="X75" s="96">
        <v>29</v>
      </c>
    </row>
    <row r="76" spans="2:24" x14ac:dyDescent="0.25">
      <c r="B76" s="94" t="s">
        <v>149</v>
      </c>
      <c r="C76" s="60">
        <v>17</v>
      </c>
      <c r="D76" s="60">
        <v>5</v>
      </c>
      <c r="E76" s="60">
        <v>133</v>
      </c>
      <c r="F76" s="60" t="s">
        <v>358</v>
      </c>
      <c r="G76" s="60" t="s">
        <v>358</v>
      </c>
      <c r="H76" s="60" t="s">
        <v>358</v>
      </c>
      <c r="I76" s="60">
        <v>26</v>
      </c>
      <c r="J76" s="60" t="s">
        <v>358</v>
      </c>
      <c r="K76" s="60" t="s">
        <v>358</v>
      </c>
      <c r="L76" s="60">
        <v>28</v>
      </c>
      <c r="M76" s="60" t="s">
        <v>358</v>
      </c>
      <c r="N76" s="60" t="s">
        <v>358</v>
      </c>
      <c r="O76" s="60">
        <v>19</v>
      </c>
      <c r="P76" s="60" t="s">
        <v>358</v>
      </c>
      <c r="Q76" s="60" t="s">
        <v>358</v>
      </c>
      <c r="R76" s="60">
        <v>25</v>
      </c>
      <c r="S76" s="60">
        <v>25</v>
      </c>
      <c r="T76" s="60" t="s">
        <v>358</v>
      </c>
      <c r="U76" s="60" t="s">
        <v>358</v>
      </c>
      <c r="V76" s="60" t="s">
        <v>358</v>
      </c>
      <c r="W76" s="60" t="s">
        <v>358</v>
      </c>
      <c r="X76" s="96" t="s">
        <v>358</v>
      </c>
    </row>
    <row r="77" spans="2:24" x14ac:dyDescent="0.25">
      <c r="B77" s="94" t="s">
        <v>69</v>
      </c>
      <c r="C77" s="60">
        <v>18</v>
      </c>
      <c r="D77" s="60">
        <v>5</v>
      </c>
      <c r="E77" s="60">
        <v>128</v>
      </c>
      <c r="F77" s="60" t="s">
        <v>358</v>
      </c>
      <c r="G77" s="60">
        <v>24</v>
      </c>
      <c r="H77" s="60">
        <v>26</v>
      </c>
      <c r="I77" s="60" t="s">
        <v>358</v>
      </c>
      <c r="J77" s="60" t="s">
        <v>358</v>
      </c>
      <c r="K77" s="60" t="s">
        <v>358</v>
      </c>
      <c r="L77" s="60" t="s">
        <v>358</v>
      </c>
      <c r="M77" s="60" t="s">
        <v>358</v>
      </c>
      <c r="N77" s="60" t="s">
        <v>358</v>
      </c>
      <c r="O77" s="60" t="s">
        <v>358</v>
      </c>
      <c r="P77" s="60" t="s">
        <v>358</v>
      </c>
      <c r="Q77" s="60">
        <v>24</v>
      </c>
      <c r="R77" s="60" t="s">
        <v>358</v>
      </c>
      <c r="S77" s="60" t="s">
        <v>358</v>
      </c>
      <c r="T77" s="60" t="s">
        <v>358</v>
      </c>
      <c r="U77" s="60" t="s">
        <v>358</v>
      </c>
      <c r="V77" s="60" t="s">
        <v>358</v>
      </c>
      <c r="W77" s="60">
        <v>22</v>
      </c>
      <c r="X77" s="96">
        <v>22</v>
      </c>
    </row>
    <row r="78" spans="2:24" x14ac:dyDescent="0.25">
      <c r="B78" s="94" t="s">
        <v>373</v>
      </c>
      <c r="C78" s="60">
        <v>19</v>
      </c>
      <c r="D78" s="60">
        <v>5</v>
      </c>
      <c r="E78" s="60">
        <v>124</v>
      </c>
      <c r="F78" s="60">
        <v>22</v>
      </c>
      <c r="G78" s="60" t="s">
        <v>358</v>
      </c>
      <c r="H78" s="60" t="s">
        <v>358</v>
      </c>
      <c r="I78" s="60" t="s">
        <v>358</v>
      </c>
      <c r="J78" s="60" t="s">
        <v>358</v>
      </c>
      <c r="K78" s="60" t="s">
        <v>358</v>
      </c>
      <c r="L78" s="60" t="s">
        <v>358</v>
      </c>
      <c r="M78" s="60" t="s">
        <v>358</v>
      </c>
      <c r="N78" s="60" t="s">
        <v>358</v>
      </c>
      <c r="O78" s="60" t="s">
        <v>358</v>
      </c>
      <c r="P78" s="60" t="s">
        <v>358</v>
      </c>
      <c r="Q78" s="60" t="s">
        <v>358</v>
      </c>
      <c r="R78" s="60">
        <v>21</v>
      </c>
      <c r="S78" s="60" t="s">
        <v>358</v>
      </c>
      <c r="T78" s="60">
        <v>26</v>
      </c>
      <c r="U78" s="60" t="s">
        <v>358</v>
      </c>
      <c r="V78" s="60">
        <v>27</v>
      </c>
      <c r="W78" s="60">
        <v>18</v>
      </c>
      <c r="X78" s="96" t="s">
        <v>358</v>
      </c>
    </row>
    <row r="79" spans="2:24" x14ac:dyDescent="0.25">
      <c r="B79" s="94" t="s">
        <v>340</v>
      </c>
      <c r="C79" s="60">
        <v>21</v>
      </c>
      <c r="D79" s="60">
        <v>3</v>
      </c>
      <c r="E79" s="60">
        <v>96</v>
      </c>
      <c r="F79" s="60" t="s">
        <v>358</v>
      </c>
      <c r="G79" s="60" t="s">
        <v>358</v>
      </c>
      <c r="H79" s="60" t="s">
        <v>358</v>
      </c>
      <c r="I79" s="60" t="s">
        <v>358</v>
      </c>
      <c r="J79" s="60">
        <v>30</v>
      </c>
      <c r="K79" s="60" t="s">
        <v>358</v>
      </c>
      <c r="L79" s="60">
        <v>30</v>
      </c>
      <c r="M79" s="60" t="s">
        <v>358</v>
      </c>
      <c r="N79" s="60" t="s">
        <v>358</v>
      </c>
      <c r="O79" s="60">
        <v>30</v>
      </c>
      <c r="P79" s="60" t="s">
        <v>358</v>
      </c>
      <c r="Q79" s="60" t="s">
        <v>358</v>
      </c>
      <c r="R79" s="60" t="s">
        <v>358</v>
      </c>
      <c r="S79" s="60" t="s">
        <v>358</v>
      </c>
      <c r="T79" s="60" t="s">
        <v>358</v>
      </c>
      <c r="U79" s="60" t="s">
        <v>358</v>
      </c>
      <c r="V79" s="60" t="s">
        <v>358</v>
      </c>
      <c r="W79" s="60" t="s">
        <v>358</v>
      </c>
      <c r="X79" s="96" t="s">
        <v>358</v>
      </c>
    </row>
    <row r="80" spans="2:24" x14ac:dyDescent="0.25">
      <c r="B80" s="94" t="s">
        <v>102</v>
      </c>
      <c r="C80" s="60">
        <v>20</v>
      </c>
      <c r="D80" s="60">
        <v>5</v>
      </c>
      <c r="E80" s="60">
        <v>96</v>
      </c>
      <c r="F80" s="60" t="s">
        <v>358</v>
      </c>
      <c r="G80" s="60">
        <v>22</v>
      </c>
      <c r="H80" s="60" t="s">
        <v>358</v>
      </c>
      <c r="I80" s="60" t="s">
        <v>358</v>
      </c>
      <c r="J80" s="60" t="s">
        <v>358</v>
      </c>
      <c r="K80" s="60" t="s">
        <v>358</v>
      </c>
      <c r="L80" s="60" t="s">
        <v>358</v>
      </c>
      <c r="M80" s="60" t="s">
        <v>358</v>
      </c>
      <c r="N80" s="60" t="s">
        <v>358</v>
      </c>
      <c r="O80" s="60">
        <v>6</v>
      </c>
      <c r="P80" s="60" t="s">
        <v>358</v>
      </c>
      <c r="Q80" s="60">
        <v>21</v>
      </c>
      <c r="R80" s="60" t="s">
        <v>358</v>
      </c>
      <c r="S80" s="60" t="s">
        <v>358</v>
      </c>
      <c r="T80" s="60" t="s">
        <v>358</v>
      </c>
      <c r="U80" s="60" t="s">
        <v>358</v>
      </c>
      <c r="V80" s="60" t="s">
        <v>358</v>
      </c>
      <c r="W80" s="60">
        <v>19</v>
      </c>
      <c r="X80" s="96">
        <v>18</v>
      </c>
    </row>
    <row r="81" spans="2:24" x14ac:dyDescent="0.25">
      <c r="B81" s="94" t="s">
        <v>310</v>
      </c>
      <c r="C81" s="60">
        <v>22</v>
      </c>
      <c r="D81" s="60">
        <v>4</v>
      </c>
      <c r="E81" s="60">
        <v>88</v>
      </c>
      <c r="F81" s="60">
        <v>23</v>
      </c>
      <c r="G81" s="60" t="s">
        <v>358</v>
      </c>
      <c r="H81" s="60" t="s">
        <v>358</v>
      </c>
      <c r="I81" s="60">
        <v>22</v>
      </c>
      <c r="J81" s="60" t="s">
        <v>358</v>
      </c>
      <c r="K81" s="60" t="s">
        <v>358</v>
      </c>
      <c r="L81" s="60" t="s">
        <v>358</v>
      </c>
      <c r="M81" s="60">
        <v>18</v>
      </c>
      <c r="N81" s="60">
        <v>17</v>
      </c>
      <c r="O81" s="60" t="s">
        <v>358</v>
      </c>
      <c r="P81" s="60" t="s">
        <v>358</v>
      </c>
      <c r="Q81" s="60" t="s">
        <v>358</v>
      </c>
      <c r="R81" s="60" t="s">
        <v>358</v>
      </c>
      <c r="S81" s="60" t="s">
        <v>358</v>
      </c>
      <c r="T81" s="60" t="s">
        <v>358</v>
      </c>
      <c r="U81" s="60" t="s">
        <v>358</v>
      </c>
      <c r="V81" s="60" t="s">
        <v>358</v>
      </c>
      <c r="W81" s="60" t="s">
        <v>358</v>
      </c>
      <c r="X81" s="96" t="s">
        <v>358</v>
      </c>
    </row>
    <row r="82" spans="2:24" x14ac:dyDescent="0.25">
      <c r="B82" s="94" t="s">
        <v>137</v>
      </c>
      <c r="C82" s="60">
        <v>23</v>
      </c>
      <c r="D82" s="60">
        <v>3</v>
      </c>
      <c r="E82" s="60">
        <v>80</v>
      </c>
      <c r="F82" s="60" t="s">
        <v>358</v>
      </c>
      <c r="G82" s="60" t="s">
        <v>358</v>
      </c>
      <c r="H82" s="60" t="s">
        <v>358</v>
      </c>
      <c r="I82" s="60">
        <v>27</v>
      </c>
      <c r="J82" s="60" t="s">
        <v>358</v>
      </c>
      <c r="K82" s="60">
        <v>30</v>
      </c>
      <c r="L82" s="60" t="s">
        <v>358</v>
      </c>
      <c r="M82" s="60" t="s">
        <v>358</v>
      </c>
      <c r="N82" s="60" t="s">
        <v>358</v>
      </c>
      <c r="O82" s="60">
        <v>17</v>
      </c>
      <c r="P82" s="60" t="s">
        <v>358</v>
      </c>
      <c r="Q82" s="60" t="s">
        <v>358</v>
      </c>
      <c r="R82" s="60" t="s">
        <v>358</v>
      </c>
      <c r="S82" s="60" t="s">
        <v>358</v>
      </c>
      <c r="T82" s="60" t="s">
        <v>358</v>
      </c>
      <c r="U82" s="60" t="s">
        <v>358</v>
      </c>
      <c r="V82" s="60" t="s">
        <v>358</v>
      </c>
      <c r="W82" s="60" t="s">
        <v>358</v>
      </c>
      <c r="X82" s="96" t="s">
        <v>358</v>
      </c>
    </row>
    <row r="83" spans="2:24" x14ac:dyDescent="0.25">
      <c r="B83" s="94" t="s">
        <v>334</v>
      </c>
      <c r="C83" s="60">
        <v>25</v>
      </c>
      <c r="D83" s="60">
        <v>4</v>
      </c>
      <c r="E83" s="60">
        <v>77</v>
      </c>
      <c r="F83" s="60" t="s">
        <v>358</v>
      </c>
      <c r="G83" s="60">
        <v>25</v>
      </c>
      <c r="H83" s="60" t="s">
        <v>358</v>
      </c>
      <c r="I83" s="60" t="s">
        <v>358</v>
      </c>
      <c r="J83" s="60" t="s">
        <v>358</v>
      </c>
      <c r="K83" s="60" t="s">
        <v>358</v>
      </c>
      <c r="L83" s="60">
        <v>22</v>
      </c>
      <c r="M83" s="60" t="s">
        <v>358</v>
      </c>
      <c r="N83" s="60">
        <v>18</v>
      </c>
      <c r="O83" s="60">
        <v>4</v>
      </c>
      <c r="P83" s="60" t="s">
        <v>358</v>
      </c>
      <c r="Q83" s="60" t="s">
        <v>358</v>
      </c>
      <c r="R83" s="60" t="s">
        <v>358</v>
      </c>
      <c r="S83" s="60" t="s">
        <v>358</v>
      </c>
      <c r="T83" s="60" t="s">
        <v>358</v>
      </c>
      <c r="U83" s="60" t="s">
        <v>358</v>
      </c>
      <c r="V83" s="60" t="s">
        <v>358</v>
      </c>
      <c r="W83" s="60" t="s">
        <v>358</v>
      </c>
      <c r="X83" s="96" t="s">
        <v>358</v>
      </c>
    </row>
    <row r="84" spans="2:24" x14ac:dyDescent="0.25">
      <c r="B84" s="94" t="s">
        <v>326</v>
      </c>
      <c r="C84" s="60">
        <v>24</v>
      </c>
      <c r="D84" s="60">
        <v>3</v>
      </c>
      <c r="E84" s="60">
        <v>77</v>
      </c>
      <c r="F84" s="60" t="s">
        <v>358</v>
      </c>
      <c r="G84" s="60" t="s">
        <v>358</v>
      </c>
      <c r="H84" s="60" t="s">
        <v>358</v>
      </c>
      <c r="I84" s="60" t="s">
        <v>358</v>
      </c>
      <c r="J84" s="60" t="s">
        <v>358</v>
      </c>
      <c r="K84" s="60" t="s">
        <v>358</v>
      </c>
      <c r="L84" s="60" t="s">
        <v>358</v>
      </c>
      <c r="M84" s="60">
        <v>21</v>
      </c>
      <c r="N84" s="60" t="s">
        <v>358</v>
      </c>
      <c r="O84" s="60">
        <v>24</v>
      </c>
      <c r="P84" s="60" t="s">
        <v>358</v>
      </c>
      <c r="Q84" s="60" t="s">
        <v>358</v>
      </c>
      <c r="R84" s="60" t="s">
        <v>358</v>
      </c>
      <c r="S84" s="60" t="s">
        <v>358</v>
      </c>
      <c r="T84" s="60" t="s">
        <v>358</v>
      </c>
      <c r="U84" s="60" t="s">
        <v>358</v>
      </c>
      <c r="V84" s="60" t="s">
        <v>358</v>
      </c>
      <c r="W84" s="60">
        <v>26</v>
      </c>
      <c r="X84" s="96" t="s">
        <v>358</v>
      </c>
    </row>
    <row r="85" spans="2:24" x14ac:dyDescent="0.25">
      <c r="B85" s="94" t="s">
        <v>374</v>
      </c>
      <c r="C85" s="60">
        <v>26</v>
      </c>
      <c r="D85" s="60">
        <v>4</v>
      </c>
      <c r="E85" s="60">
        <v>69</v>
      </c>
      <c r="F85" s="60" t="s">
        <v>358</v>
      </c>
      <c r="G85" s="60">
        <v>21</v>
      </c>
      <c r="H85" s="60" t="s">
        <v>358</v>
      </c>
      <c r="I85" s="60" t="s">
        <v>358</v>
      </c>
      <c r="J85" s="60">
        <v>20</v>
      </c>
      <c r="K85" s="60" t="s">
        <v>358</v>
      </c>
      <c r="L85" s="60" t="s">
        <v>358</v>
      </c>
      <c r="M85" s="60">
        <v>17</v>
      </c>
      <c r="N85" s="60" t="s">
        <v>358</v>
      </c>
      <c r="O85" s="60">
        <v>3</v>
      </c>
      <c r="P85" s="60" t="s">
        <v>358</v>
      </c>
      <c r="Q85" s="60" t="s">
        <v>358</v>
      </c>
      <c r="R85" s="60" t="s">
        <v>358</v>
      </c>
      <c r="S85" s="60" t="s">
        <v>358</v>
      </c>
      <c r="T85" s="60" t="s">
        <v>358</v>
      </c>
      <c r="U85" s="60" t="s">
        <v>358</v>
      </c>
      <c r="V85" s="60" t="s">
        <v>358</v>
      </c>
      <c r="W85" s="60" t="s">
        <v>358</v>
      </c>
      <c r="X85" s="96" t="s">
        <v>358</v>
      </c>
    </row>
    <row r="86" spans="2:24" x14ac:dyDescent="0.25">
      <c r="B86" s="94" t="s">
        <v>375</v>
      </c>
      <c r="C86" s="60">
        <v>27</v>
      </c>
      <c r="D86" s="60">
        <v>3</v>
      </c>
      <c r="E86" s="60">
        <v>65</v>
      </c>
      <c r="F86" s="60" t="s">
        <v>358</v>
      </c>
      <c r="G86" s="60" t="s">
        <v>358</v>
      </c>
      <c r="H86" s="60" t="s">
        <v>358</v>
      </c>
      <c r="I86" s="60" t="s">
        <v>358</v>
      </c>
      <c r="J86" s="60" t="s">
        <v>358</v>
      </c>
      <c r="K86" s="60" t="s">
        <v>358</v>
      </c>
      <c r="L86" s="60">
        <v>24</v>
      </c>
      <c r="M86" s="60">
        <v>20</v>
      </c>
      <c r="N86" s="60" t="s">
        <v>358</v>
      </c>
      <c r="O86" s="60">
        <v>15</v>
      </c>
      <c r="P86" s="60" t="s">
        <v>358</v>
      </c>
      <c r="Q86" s="60" t="s">
        <v>358</v>
      </c>
      <c r="R86" s="60" t="s">
        <v>358</v>
      </c>
      <c r="S86" s="60" t="s">
        <v>358</v>
      </c>
      <c r="T86" s="60" t="s">
        <v>358</v>
      </c>
      <c r="U86" s="60" t="s">
        <v>358</v>
      </c>
      <c r="V86" s="60" t="s">
        <v>358</v>
      </c>
      <c r="W86" s="60" t="s">
        <v>358</v>
      </c>
      <c r="X86" s="96" t="s">
        <v>358</v>
      </c>
    </row>
    <row r="87" spans="2:24" x14ac:dyDescent="0.25">
      <c r="B87" s="94" t="s">
        <v>134</v>
      </c>
      <c r="C87" s="60">
        <v>28</v>
      </c>
      <c r="D87" s="60">
        <v>2</v>
      </c>
      <c r="E87" s="60">
        <v>64</v>
      </c>
      <c r="F87" s="60" t="s">
        <v>358</v>
      </c>
      <c r="G87" s="60">
        <v>30</v>
      </c>
      <c r="H87" s="60" t="s">
        <v>358</v>
      </c>
      <c r="I87" s="60" t="s">
        <v>358</v>
      </c>
      <c r="J87" s="60" t="s">
        <v>358</v>
      </c>
      <c r="K87" s="60" t="s">
        <v>358</v>
      </c>
      <c r="L87" s="60" t="s">
        <v>358</v>
      </c>
      <c r="M87" s="60" t="s">
        <v>358</v>
      </c>
      <c r="N87" s="60" t="s">
        <v>358</v>
      </c>
      <c r="O87" s="60" t="s">
        <v>358</v>
      </c>
      <c r="P87" s="60" t="s">
        <v>358</v>
      </c>
      <c r="Q87" s="60" t="s">
        <v>358</v>
      </c>
      <c r="R87" s="60" t="s">
        <v>358</v>
      </c>
      <c r="S87" s="60" t="s">
        <v>358</v>
      </c>
      <c r="T87" s="60" t="s">
        <v>358</v>
      </c>
      <c r="U87" s="60" t="s">
        <v>358</v>
      </c>
      <c r="V87" s="60" t="s">
        <v>358</v>
      </c>
      <c r="W87" s="60" t="s">
        <v>358</v>
      </c>
      <c r="X87" s="96">
        <v>30</v>
      </c>
    </row>
    <row r="88" spans="2:24" x14ac:dyDescent="0.25">
      <c r="B88" s="94" t="s">
        <v>68</v>
      </c>
      <c r="C88" s="60">
        <v>29</v>
      </c>
      <c r="D88" s="60">
        <v>3</v>
      </c>
      <c r="E88" s="60">
        <v>61</v>
      </c>
      <c r="F88" s="60" t="s">
        <v>358</v>
      </c>
      <c r="G88" s="60">
        <v>23</v>
      </c>
      <c r="H88" s="60" t="s">
        <v>358</v>
      </c>
      <c r="I88" s="60" t="s">
        <v>358</v>
      </c>
      <c r="J88" s="60">
        <v>24</v>
      </c>
      <c r="K88" s="60" t="s">
        <v>358</v>
      </c>
      <c r="L88" s="60" t="s">
        <v>358</v>
      </c>
      <c r="M88" s="60" t="s">
        <v>358</v>
      </c>
      <c r="N88" s="60" t="s">
        <v>358</v>
      </c>
      <c r="O88" s="60">
        <v>8</v>
      </c>
      <c r="P88" s="60" t="s">
        <v>358</v>
      </c>
      <c r="Q88" s="60" t="s">
        <v>358</v>
      </c>
      <c r="R88" s="60" t="s">
        <v>358</v>
      </c>
      <c r="S88" s="60" t="s">
        <v>358</v>
      </c>
      <c r="T88" s="60" t="s">
        <v>358</v>
      </c>
      <c r="U88" s="60" t="s">
        <v>358</v>
      </c>
      <c r="V88" s="60" t="s">
        <v>358</v>
      </c>
      <c r="W88" s="60" t="s">
        <v>358</v>
      </c>
      <c r="X88" s="96" t="s">
        <v>358</v>
      </c>
    </row>
    <row r="89" spans="2:24" x14ac:dyDescent="0.25">
      <c r="B89" s="94" t="s">
        <v>325</v>
      </c>
      <c r="C89" s="60">
        <v>31</v>
      </c>
      <c r="D89" s="60">
        <v>2</v>
      </c>
      <c r="E89" s="60">
        <v>59</v>
      </c>
      <c r="F89" s="60" t="s">
        <v>358</v>
      </c>
      <c r="G89" s="60" t="s">
        <v>358</v>
      </c>
      <c r="H89" s="60" t="s">
        <v>358</v>
      </c>
      <c r="I89" s="60">
        <v>30</v>
      </c>
      <c r="J89" s="60" t="s">
        <v>358</v>
      </c>
      <c r="K89" s="60" t="s">
        <v>358</v>
      </c>
      <c r="L89" s="60" t="s">
        <v>358</v>
      </c>
      <c r="M89" s="60" t="s">
        <v>358</v>
      </c>
      <c r="N89" s="60" t="s">
        <v>358</v>
      </c>
      <c r="O89" s="60">
        <v>25</v>
      </c>
      <c r="P89" s="60" t="s">
        <v>358</v>
      </c>
      <c r="Q89" s="60" t="s">
        <v>358</v>
      </c>
      <c r="R89" s="60" t="s">
        <v>358</v>
      </c>
      <c r="S89" s="60" t="s">
        <v>358</v>
      </c>
      <c r="T89" s="60" t="s">
        <v>358</v>
      </c>
      <c r="U89" s="60" t="s">
        <v>358</v>
      </c>
      <c r="V89" s="60" t="s">
        <v>358</v>
      </c>
      <c r="W89" s="60" t="s">
        <v>358</v>
      </c>
      <c r="X89" s="96" t="s">
        <v>358</v>
      </c>
    </row>
    <row r="90" spans="2:24" x14ac:dyDescent="0.25">
      <c r="B90" s="94" t="s">
        <v>319</v>
      </c>
      <c r="C90" s="60">
        <v>30</v>
      </c>
      <c r="D90" s="60">
        <v>2</v>
      </c>
      <c r="E90" s="60">
        <v>59</v>
      </c>
      <c r="F90" s="60" t="s">
        <v>358</v>
      </c>
      <c r="G90" s="60" t="s">
        <v>358</v>
      </c>
      <c r="H90" s="60" t="s">
        <v>358</v>
      </c>
      <c r="I90" s="60" t="s">
        <v>358</v>
      </c>
      <c r="J90" s="60" t="s">
        <v>358</v>
      </c>
      <c r="K90" s="60" t="s">
        <v>358</v>
      </c>
      <c r="L90" s="60">
        <v>27</v>
      </c>
      <c r="M90" s="60" t="s">
        <v>358</v>
      </c>
      <c r="N90" s="60" t="s">
        <v>358</v>
      </c>
      <c r="O90" s="60" t="s">
        <v>358</v>
      </c>
      <c r="P90" s="60" t="s">
        <v>358</v>
      </c>
      <c r="Q90" s="60" t="s">
        <v>358</v>
      </c>
      <c r="R90" s="60" t="s">
        <v>358</v>
      </c>
      <c r="S90" s="60" t="s">
        <v>358</v>
      </c>
      <c r="T90" s="60" t="s">
        <v>358</v>
      </c>
      <c r="U90" s="60" t="s">
        <v>358</v>
      </c>
      <c r="V90" s="60" t="s">
        <v>358</v>
      </c>
      <c r="W90" s="60" t="s">
        <v>358</v>
      </c>
      <c r="X90" s="96">
        <v>28</v>
      </c>
    </row>
    <row r="91" spans="2:24" x14ac:dyDescent="0.25">
      <c r="B91" s="94" t="s">
        <v>82</v>
      </c>
      <c r="C91" s="60">
        <v>32</v>
      </c>
      <c r="D91" s="60">
        <v>2</v>
      </c>
      <c r="E91" s="60">
        <v>51</v>
      </c>
      <c r="F91" s="60" t="s">
        <v>358</v>
      </c>
      <c r="G91" s="60" t="s">
        <v>358</v>
      </c>
      <c r="H91" s="60">
        <v>25</v>
      </c>
      <c r="I91" s="60" t="s">
        <v>358</v>
      </c>
      <c r="J91" s="60">
        <v>22</v>
      </c>
      <c r="K91" s="60" t="s">
        <v>358</v>
      </c>
      <c r="L91" s="60" t="s">
        <v>358</v>
      </c>
      <c r="M91" s="60" t="s">
        <v>358</v>
      </c>
      <c r="N91" s="60" t="s">
        <v>358</v>
      </c>
      <c r="O91" s="60" t="s">
        <v>358</v>
      </c>
      <c r="P91" s="60" t="s">
        <v>358</v>
      </c>
      <c r="Q91" s="60" t="s">
        <v>358</v>
      </c>
      <c r="R91" s="60" t="s">
        <v>358</v>
      </c>
      <c r="S91" s="60" t="s">
        <v>358</v>
      </c>
      <c r="T91" s="60" t="s">
        <v>358</v>
      </c>
      <c r="U91" s="60" t="s">
        <v>358</v>
      </c>
      <c r="V91" s="60" t="s">
        <v>358</v>
      </c>
      <c r="W91" s="60" t="s">
        <v>358</v>
      </c>
      <c r="X91" s="96" t="s">
        <v>358</v>
      </c>
    </row>
    <row r="92" spans="2:24" x14ac:dyDescent="0.25">
      <c r="B92" s="94" t="s">
        <v>312</v>
      </c>
      <c r="C92" s="60">
        <v>33</v>
      </c>
      <c r="D92" s="60">
        <v>2</v>
      </c>
      <c r="E92" s="60">
        <v>34</v>
      </c>
      <c r="F92" s="60" t="s">
        <v>358</v>
      </c>
      <c r="G92" s="60" t="s">
        <v>358</v>
      </c>
      <c r="H92" s="60" t="s">
        <v>358</v>
      </c>
      <c r="I92" s="60" t="s">
        <v>358</v>
      </c>
      <c r="J92" s="60" t="s">
        <v>358</v>
      </c>
      <c r="K92" s="60" t="s">
        <v>358</v>
      </c>
      <c r="L92" s="60" t="s">
        <v>358</v>
      </c>
      <c r="M92" s="60" t="s">
        <v>358</v>
      </c>
      <c r="N92" s="60" t="s">
        <v>358</v>
      </c>
      <c r="O92" s="60">
        <v>7</v>
      </c>
      <c r="P92" s="60" t="s">
        <v>358</v>
      </c>
      <c r="Q92" s="60">
        <v>23</v>
      </c>
      <c r="R92" s="60" t="s">
        <v>358</v>
      </c>
      <c r="S92" s="60" t="s">
        <v>358</v>
      </c>
      <c r="T92" s="60" t="s">
        <v>358</v>
      </c>
      <c r="U92" s="60" t="s">
        <v>358</v>
      </c>
      <c r="V92" s="60" t="s">
        <v>358</v>
      </c>
      <c r="W92" s="60" t="s">
        <v>358</v>
      </c>
      <c r="X92" s="96" t="s">
        <v>358</v>
      </c>
    </row>
    <row r="93" spans="2:24" x14ac:dyDescent="0.25">
      <c r="B93" s="94" t="s">
        <v>214</v>
      </c>
      <c r="C93" s="60">
        <v>34</v>
      </c>
      <c r="D93" s="60">
        <v>1</v>
      </c>
      <c r="E93" s="60">
        <v>32</v>
      </c>
      <c r="F93" s="60" t="s">
        <v>358</v>
      </c>
      <c r="G93" s="60" t="s">
        <v>358</v>
      </c>
      <c r="H93" s="60" t="s">
        <v>358</v>
      </c>
      <c r="I93" s="60" t="s">
        <v>358</v>
      </c>
      <c r="J93" s="60" t="s">
        <v>358</v>
      </c>
      <c r="K93" s="60" t="s">
        <v>358</v>
      </c>
      <c r="L93" s="60" t="s">
        <v>358</v>
      </c>
      <c r="M93" s="60" t="s">
        <v>358</v>
      </c>
      <c r="N93" s="60" t="s">
        <v>358</v>
      </c>
      <c r="O93" s="60" t="s">
        <v>358</v>
      </c>
      <c r="P93" s="60" t="s">
        <v>358</v>
      </c>
      <c r="Q93" s="60" t="s">
        <v>358</v>
      </c>
      <c r="R93" s="60" t="s">
        <v>358</v>
      </c>
      <c r="S93" s="60" t="s">
        <v>358</v>
      </c>
      <c r="T93" s="60" t="s">
        <v>358</v>
      </c>
      <c r="U93" s="60">
        <v>30</v>
      </c>
      <c r="V93" s="60" t="s">
        <v>358</v>
      </c>
      <c r="W93" s="60" t="s">
        <v>358</v>
      </c>
      <c r="X93" s="96" t="s">
        <v>358</v>
      </c>
    </row>
    <row r="94" spans="2:24" x14ac:dyDescent="0.25">
      <c r="B94" s="94" t="s">
        <v>252</v>
      </c>
      <c r="C94" s="60">
        <v>35</v>
      </c>
      <c r="D94" s="60">
        <v>1</v>
      </c>
      <c r="E94" s="60">
        <v>30</v>
      </c>
      <c r="F94" s="60" t="s">
        <v>358</v>
      </c>
      <c r="G94" s="60" t="s">
        <v>358</v>
      </c>
      <c r="H94" s="60" t="s">
        <v>358</v>
      </c>
      <c r="I94" s="60">
        <v>28</v>
      </c>
      <c r="J94" s="60" t="s">
        <v>358</v>
      </c>
      <c r="K94" s="60" t="s">
        <v>358</v>
      </c>
      <c r="L94" s="60" t="s">
        <v>358</v>
      </c>
      <c r="M94" s="60" t="s">
        <v>358</v>
      </c>
      <c r="N94" s="60" t="s">
        <v>358</v>
      </c>
      <c r="O94" s="60" t="s">
        <v>358</v>
      </c>
      <c r="P94" s="60" t="s">
        <v>358</v>
      </c>
      <c r="Q94" s="60" t="s">
        <v>358</v>
      </c>
      <c r="R94" s="60" t="s">
        <v>358</v>
      </c>
      <c r="S94" s="60" t="s">
        <v>358</v>
      </c>
      <c r="T94" s="60" t="s">
        <v>358</v>
      </c>
      <c r="U94" s="60" t="s">
        <v>358</v>
      </c>
      <c r="V94" s="60" t="s">
        <v>358</v>
      </c>
      <c r="W94" s="60" t="s">
        <v>358</v>
      </c>
      <c r="X94" s="96" t="s">
        <v>358</v>
      </c>
    </row>
    <row r="95" spans="2:24" x14ac:dyDescent="0.25">
      <c r="B95" s="94" t="s">
        <v>376</v>
      </c>
      <c r="C95" s="60">
        <v>36</v>
      </c>
      <c r="D95" s="60">
        <v>1</v>
      </c>
      <c r="E95" s="60">
        <v>28</v>
      </c>
      <c r="F95" s="60" t="s">
        <v>358</v>
      </c>
      <c r="G95" s="60" t="s">
        <v>358</v>
      </c>
      <c r="H95" s="60" t="s">
        <v>358</v>
      </c>
      <c r="I95" s="60" t="s">
        <v>358</v>
      </c>
      <c r="J95" s="60" t="s">
        <v>358</v>
      </c>
      <c r="K95" s="60" t="s">
        <v>358</v>
      </c>
      <c r="L95" s="60" t="s">
        <v>358</v>
      </c>
      <c r="M95" s="60" t="s">
        <v>358</v>
      </c>
      <c r="N95" s="60" t="s">
        <v>358</v>
      </c>
      <c r="O95" s="60" t="s">
        <v>358</v>
      </c>
      <c r="P95" s="60" t="s">
        <v>358</v>
      </c>
      <c r="Q95" s="60" t="s">
        <v>358</v>
      </c>
      <c r="R95" s="60" t="s">
        <v>358</v>
      </c>
      <c r="S95" s="60" t="s">
        <v>358</v>
      </c>
      <c r="T95" s="60" t="s">
        <v>358</v>
      </c>
      <c r="U95" s="60" t="s">
        <v>358</v>
      </c>
      <c r="V95" s="60" t="s">
        <v>358</v>
      </c>
      <c r="W95" s="60" t="s">
        <v>358</v>
      </c>
      <c r="X95" s="96">
        <v>26</v>
      </c>
    </row>
    <row r="96" spans="2:24" x14ac:dyDescent="0.25">
      <c r="B96" s="94" t="s">
        <v>251</v>
      </c>
      <c r="C96" s="60">
        <v>38</v>
      </c>
      <c r="D96" s="60">
        <v>2</v>
      </c>
      <c r="E96" s="60">
        <v>26</v>
      </c>
      <c r="F96" s="60" t="s">
        <v>358</v>
      </c>
      <c r="G96" s="60" t="s">
        <v>358</v>
      </c>
      <c r="H96" s="60" t="s">
        <v>358</v>
      </c>
      <c r="I96" s="60" t="s">
        <v>358</v>
      </c>
      <c r="J96" s="60" t="s">
        <v>358</v>
      </c>
      <c r="K96" s="60" t="s">
        <v>358</v>
      </c>
      <c r="L96" s="60">
        <v>21</v>
      </c>
      <c r="M96" s="60" t="s">
        <v>358</v>
      </c>
      <c r="N96" s="60" t="s">
        <v>358</v>
      </c>
      <c r="O96" s="60">
        <v>1</v>
      </c>
      <c r="P96" s="60" t="s">
        <v>358</v>
      </c>
      <c r="Q96" s="60" t="s">
        <v>358</v>
      </c>
      <c r="R96" s="60" t="s">
        <v>358</v>
      </c>
      <c r="S96" s="60" t="s">
        <v>358</v>
      </c>
      <c r="T96" s="60" t="s">
        <v>358</v>
      </c>
      <c r="U96" s="60" t="s">
        <v>358</v>
      </c>
      <c r="V96" s="60" t="s">
        <v>358</v>
      </c>
      <c r="W96" s="60" t="s">
        <v>358</v>
      </c>
      <c r="X96" s="96" t="s">
        <v>358</v>
      </c>
    </row>
    <row r="97" spans="2:24" x14ac:dyDescent="0.25">
      <c r="B97" s="94" t="s">
        <v>377</v>
      </c>
      <c r="C97" s="60">
        <v>37</v>
      </c>
      <c r="D97" s="60">
        <v>1</v>
      </c>
      <c r="E97" s="60">
        <v>26</v>
      </c>
      <c r="F97" s="60" t="s">
        <v>358</v>
      </c>
      <c r="G97" s="60" t="s">
        <v>358</v>
      </c>
      <c r="H97" s="60" t="s">
        <v>358</v>
      </c>
      <c r="I97" s="60" t="s">
        <v>358</v>
      </c>
      <c r="J97" s="60" t="s">
        <v>358</v>
      </c>
      <c r="K97" s="60" t="s">
        <v>358</v>
      </c>
      <c r="L97" s="60" t="s">
        <v>358</v>
      </c>
      <c r="M97" s="60" t="s">
        <v>358</v>
      </c>
      <c r="N97" s="60" t="s">
        <v>358</v>
      </c>
      <c r="O97" s="60" t="s">
        <v>358</v>
      </c>
      <c r="P97" s="60" t="s">
        <v>358</v>
      </c>
      <c r="Q97" s="60" t="s">
        <v>358</v>
      </c>
      <c r="R97" s="60" t="s">
        <v>358</v>
      </c>
      <c r="S97" s="60" t="s">
        <v>358</v>
      </c>
      <c r="T97" s="60" t="s">
        <v>358</v>
      </c>
      <c r="U97" s="60" t="s">
        <v>358</v>
      </c>
      <c r="V97" s="60" t="s">
        <v>358</v>
      </c>
      <c r="W97" s="60" t="s">
        <v>358</v>
      </c>
      <c r="X97" s="96">
        <v>24</v>
      </c>
    </row>
    <row r="98" spans="2:24" x14ac:dyDescent="0.25">
      <c r="B98" s="94" t="s">
        <v>122</v>
      </c>
      <c r="C98" s="60">
        <v>40</v>
      </c>
      <c r="D98" s="60">
        <v>2</v>
      </c>
      <c r="E98" s="60">
        <v>25</v>
      </c>
      <c r="F98" s="60" t="s">
        <v>358</v>
      </c>
      <c r="G98" s="60" t="s">
        <v>358</v>
      </c>
      <c r="H98" s="60" t="s">
        <v>358</v>
      </c>
      <c r="I98" s="60" t="s">
        <v>358</v>
      </c>
      <c r="J98" s="60">
        <v>21</v>
      </c>
      <c r="K98" s="60" t="s">
        <v>358</v>
      </c>
      <c r="L98" s="60" t="s">
        <v>358</v>
      </c>
      <c r="M98" s="60" t="s">
        <v>358</v>
      </c>
      <c r="N98" s="60" t="s">
        <v>358</v>
      </c>
      <c r="O98" s="60">
        <v>0</v>
      </c>
      <c r="P98" s="60" t="s">
        <v>358</v>
      </c>
      <c r="Q98" s="60" t="s">
        <v>358</v>
      </c>
      <c r="R98" s="60" t="s">
        <v>358</v>
      </c>
      <c r="S98" s="60" t="s">
        <v>358</v>
      </c>
      <c r="T98" s="60" t="s">
        <v>358</v>
      </c>
      <c r="U98" s="60" t="s">
        <v>358</v>
      </c>
      <c r="V98" s="60" t="s">
        <v>358</v>
      </c>
      <c r="W98" s="60" t="s">
        <v>358</v>
      </c>
      <c r="X98" s="96" t="s">
        <v>358</v>
      </c>
    </row>
    <row r="99" spans="2:24" x14ac:dyDescent="0.25">
      <c r="B99" s="94" t="s">
        <v>378</v>
      </c>
      <c r="C99" s="60">
        <v>39</v>
      </c>
      <c r="D99" s="60">
        <v>1</v>
      </c>
      <c r="E99" s="60">
        <v>25</v>
      </c>
      <c r="F99" s="60" t="s">
        <v>358</v>
      </c>
      <c r="G99" s="60" t="s">
        <v>358</v>
      </c>
      <c r="H99" s="60" t="s">
        <v>358</v>
      </c>
      <c r="I99" s="60" t="s">
        <v>358</v>
      </c>
      <c r="J99" s="60" t="s">
        <v>358</v>
      </c>
      <c r="K99" s="60" t="s">
        <v>358</v>
      </c>
      <c r="L99" s="60" t="s">
        <v>358</v>
      </c>
      <c r="M99" s="60" t="s">
        <v>358</v>
      </c>
      <c r="N99" s="60" t="s">
        <v>358</v>
      </c>
      <c r="O99" s="60" t="s">
        <v>358</v>
      </c>
      <c r="P99" s="60" t="s">
        <v>358</v>
      </c>
      <c r="Q99" s="60" t="s">
        <v>358</v>
      </c>
      <c r="R99" s="60">
        <v>23</v>
      </c>
      <c r="S99" s="60" t="s">
        <v>358</v>
      </c>
      <c r="T99" s="60" t="s">
        <v>358</v>
      </c>
      <c r="U99" s="60" t="s">
        <v>358</v>
      </c>
      <c r="V99" s="60" t="s">
        <v>358</v>
      </c>
      <c r="W99" s="60" t="s">
        <v>358</v>
      </c>
      <c r="X99" s="96" t="s">
        <v>358</v>
      </c>
    </row>
    <row r="100" spans="2:24" x14ac:dyDescent="0.25">
      <c r="B100" s="94" t="s">
        <v>379</v>
      </c>
      <c r="C100" s="60">
        <v>41</v>
      </c>
      <c r="D100" s="60">
        <v>1</v>
      </c>
      <c r="E100" s="60">
        <v>24</v>
      </c>
      <c r="F100" s="60" t="s">
        <v>358</v>
      </c>
      <c r="G100" s="60" t="s">
        <v>358</v>
      </c>
      <c r="H100" s="60" t="s">
        <v>358</v>
      </c>
      <c r="I100" s="60" t="s">
        <v>358</v>
      </c>
      <c r="J100" s="60" t="s">
        <v>358</v>
      </c>
      <c r="K100" s="60" t="s">
        <v>358</v>
      </c>
      <c r="L100" s="60" t="s">
        <v>358</v>
      </c>
      <c r="M100" s="60" t="s">
        <v>358</v>
      </c>
      <c r="N100" s="60" t="s">
        <v>358</v>
      </c>
      <c r="O100" s="60" t="s">
        <v>358</v>
      </c>
      <c r="P100" s="60" t="s">
        <v>358</v>
      </c>
      <c r="Q100" s="60" t="s">
        <v>358</v>
      </c>
      <c r="R100" s="60">
        <v>22</v>
      </c>
      <c r="S100" s="60" t="s">
        <v>358</v>
      </c>
      <c r="T100" s="60" t="s">
        <v>358</v>
      </c>
      <c r="U100" s="60" t="s">
        <v>358</v>
      </c>
      <c r="V100" s="60" t="s">
        <v>358</v>
      </c>
      <c r="W100" s="60" t="s">
        <v>358</v>
      </c>
      <c r="X100" s="96" t="s">
        <v>358</v>
      </c>
    </row>
    <row r="101" spans="2:24" x14ac:dyDescent="0.25">
      <c r="B101" s="94" t="s">
        <v>249</v>
      </c>
      <c r="C101" s="60">
        <v>43</v>
      </c>
      <c r="D101" s="60">
        <v>1</v>
      </c>
      <c r="E101" s="60">
        <v>22</v>
      </c>
      <c r="F101" s="60" t="s">
        <v>358</v>
      </c>
      <c r="G101" s="60" t="s">
        <v>358</v>
      </c>
      <c r="H101" s="60" t="s">
        <v>358</v>
      </c>
      <c r="I101" s="60" t="s">
        <v>358</v>
      </c>
      <c r="J101" s="60" t="s">
        <v>358</v>
      </c>
      <c r="K101" s="60" t="s">
        <v>358</v>
      </c>
      <c r="L101" s="60" t="s">
        <v>358</v>
      </c>
      <c r="M101" s="60" t="s">
        <v>358</v>
      </c>
      <c r="N101" s="60" t="s">
        <v>358</v>
      </c>
      <c r="O101" s="60">
        <v>20</v>
      </c>
      <c r="P101" s="60" t="s">
        <v>358</v>
      </c>
      <c r="Q101" s="60" t="s">
        <v>358</v>
      </c>
      <c r="R101" s="60" t="s">
        <v>358</v>
      </c>
      <c r="S101" s="60" t="s">
        <v>358</v>
      </c>
      <c r="T101" s="60" t="s">
        <v>358</v>
      </c>
      <c r="U101" s="60" t="s">
        <v>358</v>
      </c>
      <c r="V101" s="60" t="s">
        <v>358</v>
      </c>
      <c r="W101" s="60" t="s">
        <v>358</v>
      </c>
      <c r="X101" s="96" t="s">
        <v>358</v>
      </c>
    </row>
    <row r="102" spans="2:24" x14ac:dyDescent="0.25">
      <c r="B102" s="94" t="s">
        <v>148</v>
      </c>
      <c r="C102" s="60">
        <v>42</v>
      </c>
      <c r="D102" s="60">
        <v>1</v>
      </c>
      <c r="E102" s="60">
        <v>22</v>
      </c>
      <c r="F102" s="60" t="s">
        <v>358</v>
      </c>
      <c r="G102" s="60">
        <v>20</v>
      </c>
      <c r="H102" s="60" t="s">
        <v>358</v>
      </c>
      <c r="I102" s="60" t="s">
        <v>358</v>
      </c>
      <c r="J102" s="60" t="s">
        <v>358</v>
      </c>
      <c r="K102" s="60" t="s">
        <v>358</v>
      </c>
      <c r="L102" s="60" t="s">
        <v>358</v>
      </c>
      <c r="M102" s="60" t="s">
        <v>358</v>
      </c>
      <c r="N102" s="60" t="s">
        <v>358</v>
      </c>
      <c r="O102" s="60" t="s">
        <v>358</v>
      </c>
      <c r="P102" s="60" t="s">
        <v>358</v>
      </c>
      <c r="Q102" s="60" t="s">
        <v>358</v>
      </c>
      <c r="R102" s="60" t="s">
        <v>358</v>
      </c>
      <c r="S102" s="60" t="s">
        <v>358</v>
      </c>
      <c r="T102" s="60" t="s">
        <v>358</v>
      </c>
      <c r="U102" s="60" t="s">
        <v>358</v>
      </c>
      <c r="V102" s="60" t="s">
        <v>358</v>
      </c>
      <c r="W102" s="60" t="s">
        <v>358</v>
      </c>
      <c r="X102" s="96" t="s">
        <v>358</v>
      </c>
    </row>
    <row r="103" spans="2:24" x14ac:dyDescent="0.25">
      <c r="B103" s="94" t="s">
        <v>179</v>
      </c>
      <c r="C103" s="60">
        <v>47</v>
      </c>
      <c r="D103" s="60">
        <v>1</v>
      </c>
      <c r="E103" s="60">
        <v>21</v>
      </c>
      <c r="F103" s="60" t="s">
        <v>358</v>
      </c>
      <c r="G103" s="60" t="s">
        <v>358</v>
      </c>
      <c r="H103" s="60" t="s">
        <v>358</v>
      </c>
      <c r="I103" s="60" t="s">
        <v>358</v>
      </c>
      <c r="J103" s="60" t="s">
        <v>358</v>
      </c>
      <c r="K103" s="60" t="s">
        <v>358</v>
      </c>
      <c r="L103" s="60">
        <v>19</v>
      </c>
      <c r="M103" s="60" t="s">
        <v>358</v>
      </c>
      <c r="N103" s="60" t="s">
        <v>358</v>
      </c>
      <c r="O103" s="60" t="s">
        <v>358</v>
      </c>
      <c r="P103" s="60" t="s">
        <v>358</v>
      </c>
      <c r="Q103" s="60" t="s">
        <v>358</v>
      </c>
      <c r="R103" s="60" t="s">
        <v>358</v>
      </c>
      <c r="S103" s="60" t="s">
        <v>358</v>
      </c>
      <c r="T103" s="60" t="s">
        <v>358</v>
      </c>
      <c r="U103" s="60" t="s">
        <v>358</v>
      </c>
      <c r="V103" s="60" t="s">
        <v>358</v>
      </c>
      <c r="W103" s="60" t="s">
        <v>358</v>
      </c>
      <c r="X103" s="96" t="s">
        <v>358</v>
      </c>
    </row>
    <row r="104" spans="2:24" ht="15.75" thickBot="1" x14ac:dyDescent="0.3">
      <c r="B104" s="95" t="s">
        <v>90</v>
      </c>
      <c r="C104" s="60">
        <v>46</v>
      </c>
      <c r="D104" s="60">
        <v>1</v>
      </c>
      <c r="E104" s="60">
        <v>21</v>
      </c>
      <c r="F104" s="60" t="s">
        <v>358</v>
      </c>
      <c r="G104" s="60">
        <v>19</v>
      </c>
      <c r="H104" s="60" t="s">
        <v>358</v>
      </c>
      <c r="I104" s="60" t="s">
        <v>358</v>
      </c>
      <c r="J104" s="60" t="s">
        <v>358</v>
      </c>
      <c r="K104" s="60" t="s">
        <v>358</v>
      </c>
      <c r="L104" s="60" t="s">
        <v>358</v>
      </c>
      <c r="M104" s="60" t="s">
        <v>358</v>
      </c>
      <c r="N104" s="60" t="s">
        <v>358</v>
      </c>
      <c r="O104" s="60" t="s">
        <v>358</v>
      </c>
      <c r="P104" s="60" t="s">
        <v>358</v>
      </c>
      <c r="Q104" s="60" t="s">
        <v>358</v>
      </c>
      <c r="R104" s="60" t="s">
        <v>358</v>
      </c>
      <c r="S104" s="60" t="s">
        <v>358</v>
      </c>
      <c r="T104" s="60" t="s">
        <v>358</v>
      </c>
      <c r="U104" s="60" t="s">
        <v>358</v>
      </c>
      <c r="V104" s="60" t="s">
        <v>358</v>
      </c>
      <c r="W104" s="60" t="s">
        <v>358</v>
      </c>
      <c r="X104" s="96" t="s">
        <v>358</v>
      </c>
    </row>
    <row r="105" spans="2:24" ht="15.75" thickBot="1" x14ac:dyDescent="0.3">
      <c r="B105" s="95" t="s">
        <v>380</v>
      </c>
      <c r="C105" s="60">
        <v>45</v>
      </c>
      <c r="D105" s="60">
        <v>1</v>
      </c>
      <c r="E105" s="60">
        <v>21</v>
      </c>
      <c r="F105" s="60" t="s">
        <v>358</v>
      </c>
      <c r="G105" s="60" t="s">
        <v>358</v>
      </c>
      <c r="H105" s="60" t="s">
        <v>358</v>
      </c>
      <c r="I105" s="60" t="s">
        <v>358</v>
      </c>
      <c r="J105" s="60">
        <v>19</v>
      </c>
      <c r="K105" s="60" t="s">
        <v>358</v>
      </c>
      <c r="L105" s="60" t="s">
        <v>358</v>
      </c>
      <c r="M105" s="60" t="s">
        <v>358</v>
      </c>
      <c r="N105" s="60" t="s">
        <v>358</v>
      </c>
      <c r="O105" s="60" t="s">
        <v>358</v>
      </c>
      <c r="P105" s="60" t="s">
        <v>358</v>
      </c>
      <c r="Q105" s="60" t="s">
        <v>358</v>
      </c>
      <c r="R105" s="60" t="s">
        <v>358</v>
      </c>
      <c r="S105" s="60" t="s">
        <v>358</v>
      </c>
      <c r="T105" s="60" t="s">
        <v>358</v>
      </c>
      <c r="U105" s="60" t="s">
        <v>358</v>
      </c>
      <c r="V105" s="60" t="s">
        <v>358</v>
      </c>
      <c r="W105" s="60" t="s">
        <v>358</v>
      </c>
      <c r="X105" s="96" t="s">
        <v>358</v>
      </c>
    </row>
    <row r="106" spans="2:24" ht="15.75" thickBot="1" x14ac:dyDescent="0.3">
      <c r="B106" s="95" t="s">
        <v>381</v>
      </c>
      <c r="C106" s="60">
        <v>44</v>
      </c>
      <c r="D106" s="60">
        <v>1</v>
      </c>
      <c r="E106" s="60">
        <v>21</v>
      </c>
      <c r="F106" s="60" t="s">
        <v>358</v>
      </c>
      <c r="G106" s="60" t="s">
        <v>358</v>
      </c>
      <c r="H106" s="60" t="s">
        <v>358</v>
      </c>
      <c r="I106" s="60" t="s">
        <v>358</v>
      </c>
      <c r="J106" s="60" t="s">
        <v>358</v>
      </c>
      <c r="K106" s="60" t="s">
        <v>358</v>
      </c>
      <c r="L106" s="60" t="s">
        <v>358</v>
      </c>
      <c r="M106" s="60" t="s">
        <v>358</v>
      </c>
      <c r="N106" s="60" t="s">
        <v>358</v>
      </c>
      <c r="O106" s="60" t="s">
        <v>358</v>
      </c>
      <c r="P106" s="60" t="s">
        <v>358</v>
      </c>
      <c r="Q106" s="60" t="s">
        <v>358</v>
      </c>
      <c r="R106" s="60" t="s">
        <v>358</v>
      </c>
      <c r="S106" s="60" t="s">
        <v>358</v>
      </c>
      <c r="T106" s="60" t="s">
        <v>358</v>
      </c>
      <c r="U106" s="60" t="s">
        <v>358</v>
      </c>
      <c r="V106" s="60" t="s">
        <v>358</v>
      </c>
      <c r="W106" s="60" t="s">
        <v>358</v>
      </c>
      <c r="X106" s="96">
        <v>19</v>
      </c>
    </row>
    <row r="107" spans="2:24" ht="15.75" thickBot="1" x14ac:dyDescent="0.3">
      <c r="B107" s="95" t="s">
        <v>219</v>
      </c>
      <c r="C107" s="60">
        <v>48</v>
      </c>
      <c r="D107" s="60">
        <v>1</v>
      </c>
      <c r="E107" s="60">
        <v>18</v>
      </c>
      <c r="F107" s="60" t="s">
        <v>358</v>
      </c>
      <c r="G107" s="60" t="s">
        <v>358</v>
      </c>
      <c r="H107" s="60" t="s">
        <v>358</v>
      </c>
      <c r="I107" s="60" t="s">
        <v>358</v>
      </c>
      <c r="J107" s="60" t="s">
        <v>358</v>
      </c>
      <c r="K107" s="60" t="s">
        <v>358</v>
      </c>
      <c r="L107" s="60" t="s">
        <v>358</v>
      </c>
      <c r="M107" s="60" t="s">
        <v>358</v>
      </c>
      <c r="N107" s="60">
        <v>16</v>
      </c>
      <c r="O107" s="60" t="s">
        <v>358</v>
      </c>
      <c r="P107" s="60" t="s">
        <v>358</v>
      </c>
      <c r="Q107" s="60" t="s">
        <v>358</v>
      </c>
      <c r="R107" s="60" t="s">
        <v>358</v>
      </c>
      <c r="S107" s="60" t="s">
        <v>358</v>
      </c>
      <c r="T107" s="60" t="s">
        <v>358</v>
      </c>
      <c r="U107" s="60" t="s">
        <v>358</v>
      </c>
      <c r="V107" s="60" t="s">
        <v>358</v>
      </c>
      <c r="W107" s="60" t="s">
        <v>358</v>
      </c>
      <c r="X107" s="96" t="s">
        <v>358</v>
      </c>
    </row>
    <row r="108" spans="2:24" x14ac:dyDescent="0.25">
      <c r="B108" s="114" t="s">
        <v>211</v>
      </c>
      <c r="C108" s="115">
        <v>49</v>
      </c>
      <c r="D108" s="115">
        <v>1</v>
      </c>
      <c r="E108" s="115">
        <v>13</v>
      </c>
      <c r="F108" s="115" t="s">
        <v>358</v>
      </c>
      <c r="G108" s="115" t="s">
        <v>358</v>
      </c>
      <c r="H108" s="115" t="s">
        <v>358</v>
      </c>
      <c r="I108" s="115" t="s">
        <v>358</v>
      </c>
      <c r="J108" s="115" t="s">
        <v>358</v>
      </c>
      <c r="K108" s="115" t="s">
        <v>358</v>
      </c>
      <c r="L108" s="115" t="s">
        <v>358</v>
      </c>
      <c r="M108" s="115" t="s">
        <v>358</v>
      </c>
      <c r="N108" s="115" t="s">
        <v>358</v>
      </c>
      <c r="O108" s="115">
        <v>11</v>
      </c>
      <c r="P108" s="115" t="s">
        <v>358</v>
      </c>
      <c r="Q108" s="115" t="s">
        <v>358</v>
      </c>
      <c r="R108" s="115" t="s">
        <v>358</v>
      </c>
      <c r="S108" s="115" t="s">
        <v>358</v>
      </c>
      <c r="T108" s="115" t="s">
        <v>358</v>
      </c>
      <c r="U108" s="115" t="s">
        <v>358</v>
      </c>
      <c r="V108" s="115" t="s">
        <v>358</v>
      </c>
      <c r="W108" s="115" t="s">
        <v>358</v>
      </c>
      <c r="X108" s="116" t="s">
        <v>358</v>
      </c>
    </row>
    <row r="109" spans="2:24" x14ac:dyDescent="0.25">
      <c r="B109" s="114" t="s">
        <v>337</v>
      </c>
      <c r="C109" s="115">
        <v>50</v>
      </c>
      <c r="D109" s="115">
        <v>1</v>
      </c>
      <c r="E109" s="115">
        <v>12</v>
      </c>
      <c r="F109" s="115" t="s">
        <v>358</v>
      </c>
      <c r="G109" s="115" t="s">
        <v>358</v>
      </c>
      <c r="H109" s="115" t="s">
        <v>358</v>
      </c>
      <c r="I109" s="115" t="s">
        <v>358</v>
      </c>
      <c r="J109" s="115" t="s">
        <v>358</v>
      </c>
      <c r="K109" s="115" t="s">
        <v>358</v>
      </c>
      <c r="L109" s="115" t="s">
        <v>358</v>
      </c>
      <c r="M109" s="115" t="s">
        <v>358</v>
      </c>
      <c r="N109" s="115" t="s">
        <v>358</v>
      </c>
      <c r="O109" s="115">
        <v>10</v>
      </c>
      <c r="P109" s="115" t="s">
        <v>358</v>
      </c>
      <c r="Q109" s="115" t="s">
        <v>358</v>
      </c>
      <c r="R109" s="115" t="s">
        <v>358</v>
      </c>
      <c r="S109" s="115" t="s">
        <v>358</v>
      </c>
      <c r="T109" s="115" t="s">
        <v>358</v>
      </c>
      <c r="U109" s="115" t="s">
        <v>358</v>
      </c>
      <c r="V109" s="115" t="s">
        <v>358</v>
      </c>
      <c r="W109" s="115" t="s">
        <v>358</v>
      </c>
      <c r="X109" s="116" t="s">
        <v>358</v>
      </c>
    </row>
    <row r="110" spans="2:24" x14ac:dyDescent="0.25">
      <c r="B110" s="114" t="s">
        <v>76</v>
      </c>
      <c r="C110" s="115">
        <v>51</v>
      </c>
      <c r="D110" s="115">
        <v>1</v>
      </c>
      <c r="E110" s="115">
        <v>7</v>
      </c>
      <c r="F110" s="115" t="s">
        <v>358</v>
      </c>
      <c r="G110" s="115" t="s">
        <v>358</v>
      </c>
      <c r="H110" s="115" t="s">
        <v>358</v>
      </c>
      <c r="I110" s="115" t="s">
        <v>358</v>
      </c>
      <c r="J110" s="115" t="s">
        <v>358</v>
      </c>
      <c r="K110" s="115" t="s">
        <v>358</v>
      </c>
      <c r="L110" s="115" t="s">
        <v>358</v>
      </c>
      <c r="M110" s="115" t="s">
        <v>358</v>
      </c>
      <c r="N110" s="115" t="s">
        <v>358</v>
      </c>
      <c r="O110" s="115">
        <v>5</v>
      </c>
      <c r="P110" s="115" t="s">
        <v>358</v>
      </c>
      <c r="Q110" s="115" t="s">
        <v>358</v>
      </c>
      <c r="R110" s="115" t="s">
        <v>358</v>
      </c>
      <c r="S110" s="115" t="s">
        <v>358</v>
      </c>
      <c r="T110" s="115" t="s">
        <v>358</v>
      </c>
      <c r="U110" s="115" t="s">
        <v>358</v>
      </c>
      <c r="V110" s="115" t="s">
        <v>358</v>
      </c>
      <c r="W110" s="115" t="s">
        <v>358</v>
      </c>
      <c r="X110" s="116" t="s">
        <v>358</v>
      </c>
    </row>
    <row r="111" spans="2:24" x14ac:dyDescent="0.25">
      <c r="B111" s="114" t="s">
        <v>382</v>
      </c>
      <c r="C111" s="115">
        <v>52</v>
      </c>
      <c r="D111" s="115">
        <v>1</v>
      </c>
      <c r="E111" s="115">
        <v>4</v>
      </c>
      <c r="F111" s="115" t="s">
        <v>358</v>
      </c>
      <c r="G111" s="115" t="s">
        <v>358</v>
      </c>
      <c r="H111" s="115" t="s">
        <v>358</v>
      </c>
      <c r="I111" s="115" t="s">
        <v>358</v>
      </c>
      <c r="J111" s="115" t="s">
        <v>358</v>
      </c>
      <c r="K111" s="115" t="s">
        <v>358</v>
      </c>
      <c r="L111" s="115" t="s">
        <v>358</v>
      </c>
      <c r="M111" s="115" t="s">
        <v>358</v>
      </c>
      <c r="N111" s="115" t="s">
        <v>358</v>
      </c>
      <c r="O111" s="115">
        <v>2</v>
      </c>
      <c r="P111" s="115" t="s">
        <v>358</v>
      </c>
      <c r="Q111" s="115" t="s">
        <v>358</v>
      </c>
      <c r="R111" s="115" t="s">
        <v>358</v>
      </c>
      <c r="S111" s="115" t="s">
        <v>358</v>
      </c>
      <c r="T111" s="115" t="s">
        <v>358</v>
      </c>
      <c r="U111" s="115" t="s">
        <v>358</v>
      </c>
      <c r="V111" s="115" t="s">
        <v>358</v>
      </c>
      <c r="W111" s="115" t="s">
        <v>358</v>
      </c>
      <c r="X111" s="116" t="s">
        <v>358</v>
      </c>
    </row>
  </sheetData>
  <hyperlinks>
    <hyperlink ref="F2" location="'Derby 5K'!A1" display="Derby 5k" xr:uid="{1AB33C68-1954-4D56-ABE7-7A31B7FB0F27}"/>
    <hyperlink ref="G2" location="'Bosworth XC'!A1" display="Bosworth XC" xr:uid="{73A788F1-7462-4629-A749-9F73F75A48A8}"/>
    <hyperlink ref="H2" location="'Kibworth 6'!A1" display="Kibworth 6" xr:uid="{7F3E2D5C-CCFD-4ED3-8BC1-FE71BFAD9A44}"/>
    <hyperlink ref="I2" location="'Ivanhoe 20'!A1" display="Ivanhoe 20" xr:uid="{8177B95E-99F3-450B-BAB4-532734B6469B}"/>
    <hyperlink ref="J2" location="'Run In Forest'!A1" display="Run In Forest" xr:uid="{0A81C4AA-44AA-4936-BEE0-172DCC755405}"/>
    <hyperlink ref="K2" location="'Uttoxeter HM'!A1" display="Uttoxeter HM" xr:uid="{A4D56001-4D6F-4A7C-9110-DFFA47FC85AE}"/>
    <hyperlink ref="L2" location="'Bosworth HM'!A1" display="Bosworth HM" xr:uid="{D37B9AC4-5E79-46D9-A4B3-4799E5F64189}"/>
    <hyperlink ref="M2" location="'West End 8'!A1" display="West End 8" xr:uid="{6A0D7AEB-645C-4391-AA81-08E2A6E00D7F}"/>
    <hyperlink ref="N2" location="'Swithland 6'!A1" display="Swithland 6" xr:uid="{19A4D6E5-DB23-42CF-AEBF-6E80086C0ED3}"/>
    <hyperlink ref="O2" location="'Washlands Relays'!A1" display="Washlands Relays" xr:uid="{E96EA5CF-5DEC-4BDA-9E92-BD0D1EBB911F}"/>
    <hyperlink ref="P2" location="'Desford 5'!A1" display="Desford 5" xr:uid="{28810940-7D8A-488E-BD21-E29B6958BECB}"/>
    <hyperlink ref="Q2" location="'Worthington 6'!A1" display="Worthington 6" xr:uid="{C49C98B6-AC09-40ED-A0FC-665D87968572}"/>
    <hyperlink ref="R2" location="'Joy Cann 5'!A1" display="Joy Cann 5" xr:uid="{13F5C4ED-B88E-45D9-B176-291622EE3B01}"/>
    <hyperlink ref="S2" location="'Burton 10k'!A1" display="Burton 10k" xr:uid="{00244F3B-857C-479E-A487-551039087B96}"/>
    <hyperlink ref="T2" location="'Rotherby 8'!A1" display="Rotherby 8" xr:uid="{14A43F7E-74B6-40FE-8C4E-479278FDF5F1}"/>
    <hyperlink ref="U2" location="'Lichfield 10k'!A1" display="Lichfield 10k" xr:uid="{EFFBD3ED-2767-4079-8E61-3BBA02FF495C}"/>
    <hyperlink ref="V2" location="'Adrian Smith'!A1" display="Adrian Smith" xr:uid="{CFAAB092-AD32-46F8-88E9-C30211B5039F}"/>
    <hyperlink ref="W2" location="'Tamworth 5'!A1" display="Tamworth 5" xr:uid="{00FA4A92-9653-4611-A743-3A452197C451}"/>
    <hyperlink ref="X2" location="'1st XC of Season'!A1" display="XC" xr:uid="{E5B2B2B3-D7E4-46EB-A079-D1D834642274}"/>
    <hyperlink ref="F59" location="'Derby 5K'!A1" display="Derby 5k" xr:uid="{AE75A232-1CA0-4241-8514-2435F6F0B1F0}"/>
    <hyperlink ref="G59" location="'Bosworth XC'!A1" display="Bosworth XC" xr:uid="{CDEBE70B-84A0-47D2-AF89-B3B3580DD42C}"/>
    <hyperlink ref="H59" location="'Kibworth 6'!A1" display="Kibworth 6" xr:uid="{086EAB25-536A-4342-83C8-9D71FCFAC53D}"/>
    <hyperlink ref="I59" location="'Ivanhoe 20'!A1" display="Ivanhoe 20" xr:uid="{2D01A19A-E4BB-43E7-BEDB-5881D9E0CE3D}"/>
    <hyperlink ref="J59" location="'Run In Forest'!A1" display="Run In Forest" xr:uid="{C9E16DD9-F821-4484-9368-B8AC2F5DD480}"/>
    <hyperlink ref="K59" location="'Uttoxeter HM'!A1" display="Uttoxeter HM" xr:uid="{4D8F609F-5329-4983-ABC4-38DDA558C879}"/>
    <hyperlink ref="L59" location="'Bosworth HM'!A1" display="Bosworth HM" xr:uid="{BFB48CC1-7DE9-47BE-90DC-4E0FD948797E}"/>
    <hyperlink ref="M59" location="'West End 8'!A1" display="West End 8" xr:uid="{A43EB0ED-A987-490B-8555-C1B8AA42617A}"/>
    <hyperlink ref="N59" location="'Swithland 6'!A1" display="Swithland 6" xr:uid="{F4B31AA7-ED32-471B-B02A-EDEAA7056EFA}"/>
    <hyperlink ref="O59" location="'Washlands Relays'!A1" display="Washlands Relays" xr:uid="{89BDDA6E-C65C-411F-B6A2-2950F2181D37}"/>
    <hyperlink ref="P59" location="'Desford 5'!A1" display="Desford 5" xr:uid="{4151E1A8-F691-4158-8D64-83F21E26DD95}"/>
    <hyperlink ref="Q59" location="'Worthington 6'!A1" display="Worthington 6" xr:uid="{DDE208A7-9C66-47D2-A230-335055D04CB7}"/>
    <hyperlink ref="R59" location="'Joy Cann 5'!A1" display="Joy Cann 5" xr:uid="{32DD02B6-BF8D-4881-959B-D9FCCC3EF88E}"/>
    <hyperlink ref="S59" location="'Burton 10k'!A1" display="Burton 10k" xr:uid="{44BAACF7-57F8-45AE-AF59-FA78FC730996}"/>
    <hyperlink ref="T59" location="'Rotherby 8'!A1" display="Rotherby 8" xr:uid="{0E03DF2D-6969-46A3-AACB-148AA2BAD529}"/>
    <hyperlink ref="U59" location="'Lichfield 10k'!A1" display="Lichfield 10k" xr:uid="{A66E6001-4EC1-41BC-A572-2B5178E86914}"/>
    <hyperlink ref="V59" location="'Adrian Smith'!A1" display="Adrian Smith" xr:uid="{7CFF1FD6-882C-46B1-B156-FDDC4038736E}"/>
    <hyperlink ref="W59" location="'Tamworth 5'!A1" display="Tamworth 5" xr:uid="{6B2CA713-34C0-44BC-849F-82F49E83CB16}"/>
    <hyperlink ref="X59" location="'1st XC of Season'!A1" display="XC" xr:uid="{C34A4521-42E6-4D23-BD58-FAD310E96ADD}"/>
  </hyperlink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B7592-657A-48F9-8A25-3FBEA606DD83}">
  <sheetPr>
    <tabColor theme="8"/>
  </sheetPr>
  <dimension ref="B1:J46"/>
  <sheetViews>
    <sheetView workbookViewId="0">
      <selection activeCell="H11" sqref="H11"/>
    </sheetView>
  </sheetViews>
  <sheetFormatPr defaultRowHeight="15" x14ac:dyDescent="0.25"/>
  <cols>
    <col min="2" max="2" width="23.85546875" customWidth="1"/>
    <col min="3" max="5" width="7.7109375" customWidth="1"/>
    <col min="7" max="7" width="23.28515625" bestFit="1" customWidth="1"/>
    <col min="8" max="10" width="7.7109375" customWidth="1"/>
  </cols>
  <sheetData>
    <row r="1" spans="2:10" ht="15.75" thickBot="1" x14ac:dyDescent="0.3"/>
    <row r="2" spans="2:10" ht="66" customHeight="1" thickBot="1" x14ac:dyDescent="0.3">
      <c r="B2" s="50" t="s">
        <v>4</v>
      </c>
      <c r="C2" s="51" t="s">
        <v>260</v>
      </c>
      <c r="D2" s="51" t="s">
        <v>261</v>
      </c>
      <c r="E2" s="52" t="s">
        <v>262</v>
      </c>
      <c r="G2" s="50" t="s">
        <v>4</v>
      </c>
      <c r="H2" s="51" t="s">
        <v>260</v>
      </c>
      <c r="I2" s="51" t="s">
        <v>261</v>
      </c>
      <c r="J2" s="52" t="s">
        <v>262</v>
      </c>
    </row>
    <row r="3" spans="2:10" x14ac:dyDescent="0.25">
      <c r="B3" s="104" t="str">
        <f>IFERROR(VLOOKUP($C3,'[1]Women''s League'!$A:$E,2,FALSE),"NA")</f>
        <v>MONAGHAN, Amelia</v>
      </c>
      <c r="C3" s="102">
        <v>1</v>
      </c>
      <c r="D3" s="102">
        <f>IFERROR(VLOOKUP($C3,'[1]Women''s League'!$A:$E,4,FALSE),"NA")</f>
        <v>11</v>
      </c>
      <c r="E3" s="103">
        <f>IFERROR(VLOOKUP($C3,'[1]Women''s League'!$A:$E,5,FALSE),"NA")</f>
        <v>290</v>
      </c>
      <c r="G3" s="104" t="str">
        <f>IFERROR(VLOOKUP($H3,'[1]Mens League'!$A:$E,2,FALSE),"NA")</f>
        <v>PARKER, Mark</v>
      </c>
      <c r="H3" s="102">
        <v>1</v>
      </c>
      <c r="I3" s="102">
        <f>IFERROR(VLOOKUP($H3,'[1]Mens League'!$A:$E,4,FALSE),"NA")</f>
        <v>10</v>
      </c>
      <c r="J3" s="103">
        <f>IFERROR(VLOOKUP($H3,'[1]Mens League'!$A:$E,5,FALSE),"NA")</f>
        <v>299</v>
      </c>
    </row>
    <row r="4" spans="2:10" x14ac:dyDescent="0.25">
      <c r="B4" s="107" t="str">
        <f>IFERROR(VLOOKUP($C4,'[1]Women''s League'!$A:$E,2,FALSE),"NA")</f>
        <v>PARTRIDGE, Emily</v>
      </c>
      <c r="C4" s="111">
        <v>2</v>
      </c>
      <c r="D4" s="111">
        <f>IFERROR(VLOOKUP($C4,'[1]Women''s League'!$A:$E,4,FALSE),"NA")</f>
        <v>10</v>
      </c>
      <c r="E4" s="108">
        <f>IFERROR(VLOOKUP($C4,'[1]Women''s League'!$A:$E,5,FALSE),"NA")</f>
        <v>283</v>
      </c>
      <c r="G4" s="107" t="str">
        <f>IFERROR(VLOOKUP($H4,'[1]Mens League'!$A:$E,2,FALSE),"NA")</f>
        <v>SIDANI, Ramzi</v>
      </c>
      <c r="H4" s="111">
        <v>2</v>
      </c>
      <c r="I4" s="111">
        <f>IFERROR(VLOOKUP($H4,'[1]Mens League'!$A:$E,4,FALSE),"NA")</f>
        <v>13</v>
      </c>
      <c r="J4" s="108">
        <f>IFERROR(VLOOKUP($H4,'[1]Mens League'!$A:$E,5,FALSE),"NA")</f>
        <v>293</v>
      </c>
    </row>
    <row r="5" spans="2:10" x14ac:dyDescent="0.25">
      <c r="B5" s="109" t="str">
        <f>IFERROR(VLOOKUP($C5,'[1]Women''s League'!$A:$E,2,FALSE),"NA")</f>
        <v>PARISH, Suzanne</v>
      </c>
      <c r="C5" s="112">
        <v>3</v>
      </c>
      <c r="D5" s="112">
        <f>IFERROR(VLOOKUP($C5,'[1]Women''s League'!$A:$E,4,FALSE),"NA")</f>
        <v>12</v>
      </c>
      <c r="E5" s="110">
        <f>IFERROR(VLOOKUP($C5,'[1]Women''s League'!$A:$E,5,FALSE),"NA")</f>
        <v>268</v>
      </c>
      <c r="G5" s="109" t="str">
        <f>IFERROR(VLOOKUP($H5,'[1]Mens League'!$A:$E,2,FALSE),"NA")</f>
        <v>WOODS, Paul</v>
      </c>
      <c r="H5" s="112">
        <v>3</v>
      </c>
      <c r="I5" s="112">
        <f>IFERROR(VLOOKUP($H5,'[1]Mens League'!$A:$E,4,FALSE),"NA")</f>
        <v>15</v>
      </c>
      <c r="J5" s="110">
        <f>IFERROR(VLOOKUP($H5,'[1]Mens League'!$A:$E,5,FALSE),"NA")</f>
        <v>286</v>
      </c>
    </row>
    <row r="6" spans="2:10" x14ac:dyDescent="0.25">
      <c r="B6" s="105" t="str">
        <f>IFERROR(VLOOKUP($C6,'[1]Women''s League'!$A:$E,2,FALSE),"NA")</f>
        <v>TILBURY, Lindsay</v>
      </c>
      <c r="C6" s="63">
        <v>4</v>
      </c>
      <c r="D6" s="63">
        <f>IFERROR(VLOOKUP($C6,'[1]Women''s League'!$A:$E,4,FALSE),"NA")</f>
        <v>12</v>
      </c>
      <c r="E6" s="64">
        <f>IFERROR(VLOOKUP($C6,'[1]Women''s League'!$A:$E,5,FALSE),"NA")</f>
        <v>254</v>
      </c>
      <c r="G6" s="105" t="str">
        <f>IFERROR(VLOOKUP($H6,'[1]Mens League'!$A:$E,2,FALSE),"NA")</f>
        <v>PLEASS, Matt</v>
      </c>
      <c r="H6" s="63">
        <v>4</v>
      </c>
      <c r="I6" s="63">
        <f>IFERROR(VLOOKUP($H6,'[1]Mens League'!$A:$E,4,FALSE),"NA")</f>
        <v>9</v>
      </c>
      <c r="J6" s="64">
        <f>IFERROR(VLOOKUP($H6,'[1]Mens League'!$A:$E,5,FALSE),"NA")</f>
        <v>252</v>
      </c>
    </row>
    <row r="7" spans="2:10" x14ac:dyDescent="0.25">
      <c r="B7" s="105" t="str">
        <f>IFERROR(VLOOKUP($C7,'[1]Women''s League'!$A:$E,2,FALSE),"NA")</f>
        <v>WOOD, Clare</v>
      </c>
      <c r="C7" s="63">
        <v>5</v>
      </c>
      <c r="D7" s="63">
        <f>IFERROR(VLOOKUP($C7,'[1]Women''s League'!$A:$E,4,FALSE),"NA")</f>
        <v>7</v>
      </c>
      <c r="E7" s="64">
        <f>IFERROR(VLOOKUP($C7,'[1]Women''s League'!$A:$E,5,FALSE),"NA")</f>
        <v>197</v>
      </c>
      <c r="G7" s="105" t="str">
        <f>IFERROR(VLOOKUP($H7,'[1]Mens League'!$A:$E,2,FALSE),"NA")</f>
        <v>JOYCE, Matthew</v>
      </c>
      <c r="H7" s="63">
        <v>5</v>
      </c>
      <c r="I7" s="63">
        <f>IFERROR(VLOOKUP($H7,'[1]Mens League'!$A:$E,4,FALSE),"NA")</f>
        <v>12</v>
      </c>
      <c r="J7" s="64">
        <f>IFERROR(VLOOKUP($H7,'[1]Mens League'!$A:$E,5,FALSE),"NA")</f>
        <v>242</v>
      </c>
    </row>
    <row r="8" spans="2:10" x14ac:dyDescent="0.25">
      <c r="B8" s="105" t="str">
        <f>IFERROR(VLOOKUP($C8,'[1]Women''s League'!$A:$E,2,FALSE),"NA")</f>
        <v>SMITH, Victoria</v>
      </c>
      <c r="C8" s="63">
        <v>6</v>
      </c>
      <c r="D8" s="63">
        <f>IFERROR(VLOOKUP($C8,'[1]Women''s League'!$A:$E,4,FALSE),"NA")</f>
        <v>7</v>
      </c>
      <c r="E8" s="64">
        <f>IFERROR(VLOOKUP($C8,'[1]Women''s League'!$A:$E,5,FALSE),"NA")</f>
        <v>181</v>
      </c>
      <c r="G8" s="105" t="str">
        <f>IFERROR(VLOOKUP($H8,'[1]Mens League'!$A:$E,2,FALSE),"NA")</f>
        <v>STANLEY, Andrew</v>
      </c>
      <c r="H8" s="63">
        <v>6</v>
      </c>
      <c r="I8" s="63">
        <f>IFERROR(VLOOKUP($H8,'[1]Mens League'!$A:$E,4,FALSE),"NA")</f>
        <v>10</v>
      </c>
      <c r="J8" s="64">
        <f>IFERROR(VLOOKUP($H8,'[1]Mens League'!$A:$E,5,FALSE),"NA")</f>
        <v>241</v>
      </c>
    </row>
    <row r="9" spans="2:10" x14ac:dyDescent="0.25">
      <c r="B9" s="105" t="str">
        <f>IFERROR(VLOOKUP($C9,'[1]Women''s League'!$A:$E,2,FALSE),"NA")</f>
        <v>SHARPE, Bec</v>
      </c>
      <c r="C9" s="63">
        <v>7</v>
      </c>
      <c r="D9" s="63">
        <f>IFERROR(VLOOKUP($C9,'[1]Women''s League'!$A:$E,4,FALSE),"NA")</f>
        <v>7</v>
      </c>
      <c r="E9" s="64">
        <f>IFERROR(VLOOKUP($C9,'[1]Women''s League'!$A:$E,5,FALSE),"NA")</f>
        <v>181</v>
      </c>
      <c r="G9" s="105" t="str">
        <f>IFERROR(VLOOKUP($H9,'[1]Mens League'!$A:$E,2,FALSE),"NA")</f>
        <v>COX, James</v>
      </c>
      <c r="H9" s="63">
        <v>7</v>
      </c>
      <c r="I9" s="63">
        <f>IFERROR(VLOOKUP($H9,'[1]Mens League'!$A:$E,4,FALSE),"NA")</f>
        <v>9</v>
      </c>
      <c r="J9" s="64">
        <f>IFERROR(VLOOKUP($H9,'[1]Mens League'!$A:$E,5,FALSE),"NA")</f>
        <v>238</v>
      </c>
    </row>
    <row r="10" spans="2:10" x14ac:dyDescent="0.25">
      <c r="B10" s="105" t="str">
        <f>IFERROR(VLOOKUP($C10,'[1]Women''s League'!$A:$E,2,FALSE),"NA")</f>
        <v>SMITH, Georgina</v>
      </c>
      <c r="C10" s="63">
        <v>8</v>
      </c>
      <c r="D10" s="63">
        <f>IFERROR(VLOOKUP($C10,'[1]Women''s League'!$A:$E,4,FALSE),"NA")</f>
        <v>7</v>
      </c>
      <c r="E10" s="64">
        <f>IFERROR(VLOOKUP($C10,'[1]Women''s League'!$A:$E,5,FALSE),"NA")</f>
        <v>178</v>
      </c>
      <c r="G10" s="105" t="str">
        <f>IFERROR(VLOOKUP($H10,'[1]Mens League'!$A:$E,2,FALSE),"NA")</f>
        <v>HARRIOTT, Mark</v>
      </c>
      <c r="H10" s="63">
        <v>8</v>
      </c>
      <c r="I10" s="63">
        <f>IFERROR(VLOOKUP($H10,'[1]Mens League'!$A:$E,4,FALSE),"NA")</f>
        <v>8</v>
      </c>
      <c r="J10" s="64">
        <f>IFERROR(VLOOKUP($H10,'[1]Mens League'!$A:$E,5,FALSE),"NA")</f>
        <v>196</v>
      </c>
    </row>
    <row r="11" spans="2:10" x14ac:dyDescent="0.25">
      <c r="B11" s="105" t="str">
        <f>IFERROR(VLOOKUP($C11,'[1]Women''s League'!$A:$E,2,FALSE),"NA")</f>
        <v>GRAVES, Laura</v>
      </c>
      <c r="C11" s="63">
        <v>9</v>
      </c>
      <c r="D11" s="63">
        <f>IFERROR(VLOOKUP($C11,'[1]Women''s League'!$A:$E,4,FALSE),"NA")</f>
        <v>5</v>
      </c>
      <c r="E11" s="64">
        <f>IFERROR(VLOOKUP($C11,'[1]Women''s League'!$A:$E,5,FALSE),"NA")</f>
        <v>133</v>
      </c>
      <c r="G11" s="105" t="str">
        <f>IFERROR(VLOOKUP($H11,'[1]Mens League'!$A:$E,2,FALSE),"NA")</f>
        <v>HORN, Patrick</v>
      </c>
      <c r="H11" s="63">
        <v>9</v>
      </c>
      <c r="I11" s="63">
        <f>IFERROR(VLOOKUP($H11,'[1]Mens League'!$A:$E,4,FALSE),"NA")</f>
        <v>9</v>
      </c>
      <c r="J11" s="64">
        <f>IFERROR(VLOOKUP($H11,'[1]Mens League'!$A:$E,5,FALSE),"NA")</f>
        <v>196</v>
      </c>
    </row>
    <row r="12" spans="2:10" x14ac:dyDescent="0.25">
      <c r="B12" s="105" t="str">
        <f>IFERROR(VLOOKUP($C12,'[1]Women''s League'!$A:$E,2,FALSE),"NA")</f>
        <v>HALCARZ, Abby</v>
      </c>
      <c r="C12" s="63">
        <v>10</v>
      </c>
      <c r="D12" s="63">
        <f>IFERROR(VLOOKUP($C12,'[1]Women''s League'!$A:$E,4,FALSE),"NA")</f>
        <v>4</v>
      </c>
      <c r="E12" s="64">
        <f>IFERROR(VLOOKUP($C12,'[1]Women''s League'!$A:$E,5,FALSE),"NA")</f>
        <v>120</v>
      </c>
      <c r="G12" s="105" t="str">
        <f>IFERROR(VLOOKUP($H12,'[1]Mens League'!$A:$E,2,FALSE),"NA")</f>
        <v>CHAMBERS, Alistair</v>
      </c>
      <c r="H12" s="63">
        <v>10</v>
      </c>
      <c r="I12" s="63">
        <f>IFERROR(VLOOKUP($H12,'[1]Mens League'!$A:$E,4,FALSE),"NA")</f>
        <v>7</v>
      </c>
      <c r="J12" s="64">
        <f>IFERROR(VLOOKUP($H12,'[1]Mens League'!$A:$E,5,FALSE),"NA")</f>
        <v>172</v>
      </c>
    </row>
    <row r="13" spans="2:10" x14ac:dyDescent="0.25">
      <c r="B13" s="105" t="str">
        <f>IFERROR(VLOOKUP($C13,'[1]Women''s League'!$A:$E,2,FALSE),"NA")</f>
        <v>WIDEMAN, Emily</v>
      </c>
      <c r="C13" s="63">
        <v>11</v>
      </c>
      <c r="D13" s="63">
        <f>IFERROR(VLOOKUP($C13,'[1]Women''s League'!$A:$E,4,FALSE),"NA")</f>
        <v>4</v>
      </c>
      <c r="E13" s="64">
        <f>IFERROR(VLOOKUP($C13,'[1]Women''s League'!$A:$E,5,FALSE),"NA")</f>
        <v>119</v>
      </c>
      <c r="G13" s="105" t="str">
        <f>IFERROR(VLOOKUP($H13,'[1]Mens League'!$A:$E,2,FALSE),"NA")</f>
        <v>AVERILLO, Paul</v>
      </c>
      <c r="H13" s="63">
        <v>11</v>
      </c>
      <c r="I13" s="63">
        <f>IFERROR(VLOOKUP($H13,'[1]Mens League'!$A:$E,4,FALSE),"NA")</f>
        <v>10</v>
      </c>
      <c r="J13" s="64">
        <f>IFERROR(VLOOKUP($H13,'[1]Mens League'!$A:$E,5,FALSE),"NA")</f>
        <v>169</v>
      </c>
    </row>
    <row r="14" spans="2:10" x14ac:dyDescent="0.25">
      <c r="B14" s="105" t="str">
        <f>IFERROR(VLOOKUP($C14,'[1]Women''s League'!$A:$E,2,FALSE),"NA")</f>
        <v>ASHTON, Mindy</v>
      </c>
      <c r="C14" s="63">
        <v>12</v>
      </c>
      <c r="D14" s="63">
        <f>IFERROR(VLOOKUP($C14,'[1]Women''s League'!$A:$E,4,FALSE),"NA")</f>
        <v>4</v>
      </c>
      <c r="E14" s="64">
        <f>IFERROR(VLOOKUP($C14,'[1]Women''s League'!$A:$E,5,FALSE),"NA")</f>
        <v>104</v>
      </c>
      <c r="G14" s="105" t="str">
        <f>IFERROR(VLOOKUP($H14,'[1]Mens League'!$A:$E,2,FALSE),"NA")</f>
        <v>BOTTRILL, Andrew</v>
      </c>
      <c r="H14" s="63">
        <v>12</v>
      </c>
      <c r="I14" s="63">
        <f>IFERROR(VLOOKUP($H14,'[1]Mens League'!$A:$E,4,FALSE),"NA")</f>
        <v>8</v>
      </c>
      <c r="J14" s="64">
        <f>IFERROR(VLOOKUP($H14,'[1]Mens League'!$A:$E,5,FALSE),"NA")</f>
        <v>148</v>
      </c>
    </row>
    <row r="15" spans="2:10" x14ac:dyDescent="0.25">
      <c r="B15" s="105" t="str">
        <f>IFERROR(VLOOKUP($C15,'[1]Women''s League'!$A:$E,2,FALSE),"NA")</f>
        <v>MOUNCER, Judy</v>
      </c>
      <c r="C15" s="63">
        <v>13</v>
      </c>
      <c r="D15" s="63">
        <f>IFERROR(VLOOKUP($C15,'[1]Women''s League'!$A:$E,4,FALSE),"NA")</f>
        <v>4</v>
      </c>
      <c r="E15" s="64">
        <f>IFERROR(VLOOKUP($C15,'[1]Women''s League'!$A:$E,5,FALSE),"NA")</f>
        <v>100</v>
      </c>
      <c r="G15" s="105" t="str">
        <f>IFERROR(VLOOKUP($H15,'[1]Mens League'!$A:$E,2,FALSE),"NA")</f>
        <v>BRADFORD, Mark</v>
      </c>
      <c r="H15" s="63">
        <v>13</v>
      </c>
      <c r="I15" s="63">
        <f>IFERROR(VLOOKUP($H15,'[1]Mens League'!$A:$E,4,FALSE),"NA")</f>
        <v>6</v>
      </c>
      <c r="J15" s="64">
        <f>IFERROR(VLOOKUP($H15,'[1]Mens League'!$A:$E,5,FALSE),"NA")</f>
        <v>126</v>
      </c>
    </row>
    <row r="16" spans="2:10" x14ac:dyDescent="0.25">
      <c r="B16" s="105" t="str">
        <f>IFERROR(VLOOKUP($C16,'[1]Women''s League'!$A:$E,2,FALSE),"NA")</f>
        <v>GILLON, Alex</v>
      </c>
      <c r="C16" s="63">
        <v>14</v>
      </c>
      <c r="D16" s="63">
        <f>IFERROR(VLOOKUP($C16,'[1]Women''s League'!$A:$E,4,FALSE),"NA")</f>
        <v>5</v>
      </c>
      <c r="E16" s="64">
        <f>IFERROR(VLOOKUP($C16,'[1]Women''s League'!$A:$E,5,FALSE),"NA")</f>
        <v>96</v>
      </c>
      <c r="G16" s="105" t="str">
        <f>IFERROR(VLOOKUP($H16,'[1]Mens League'!$A:$E,2,FALSE),"NA")</f>
        <v>COPE, Jordan</v>
      </c>
      <c r="H16" s="63">
        <v>14</v>
      </c>
      <c r="I16" s="63">
        <f>IFERROR(VLOOKUP($H16,'[1]Mens League'!$A:$E,4,FALSE),"NA")</f>
        <v>6</v>
      </c>
      <c r="J16" s="64">
        <f>IFERROR(VLOOKUP($H16,'[1]Mens League'!$A:$E,5,FALSE),"NA")</f>
        <v>124</v>
      </c>
    </row>
    <row r="17" spans="2:10" x14ac:dyDescent="0.25">
      <c r="B17" s="105" t="str">
        <f>IFERROR(VLOOKUP($C17,'[1]Women''s League'!$A:$E,2,FALSE),"NA")</f>
        <v>ALLSOP, Lucy</v>
      </c>
      <c r="C17" s="63">
        <v>15</v>
      </c>
      <c r="D17" s="63">
        <f>IFERROR(VLOOKUP($C17,'[1]Women''s League'!$A:$E,4,FALSE),"NA")</f>
        <v>5</v>
      </c>
      <c r="E17" s="64">
        <f>IFERROR(VLOOKUP($C17,'[1]Women''s League'!$A:$E,5,FALSE),"NA")</f>
        <v>95</v>
      </c>
      <c r="G17" s="105" t="str">
        <f>IFERROR(VLOOKUP($H17,'[1]Mens League'!$A:$E,2,FALSE),"NA")</f>
        <v>COLE, Andy</v>
      </c>
      <c r="H17" s="63">
        <v>15</v>
      </c>
      <c r="I17" s="63">
        <f>IFERROR(VLOOKUP($H17,'[1]Mens League'!$A:$E,4,FALSE),"NA")</f>
        <v>5</v>
      </c>
      <c r="J17" s="64">
        <f>IFERROR(VLOOKUP($H17,'[1]Mens League'!$A:$E,5,FALSE),"NA")</f>
        <v>119</v>
      </c>
    </row>
    <row r="18" spans="2:10" x14ac:dyDescent="0.25">
      <c r="B18" s="105" t="str">
        <f>IFERROR(VLOOKUP($C18,'[1]Women''s League'!$A:$E,2,FALSE),"NA")</f>
        <v>HENFREY, Julie</v>
      </c>
      <c r="C18" s="63">
        <v>16</v>
      </c>
      <c r="D18" s="63">
        <f>IFERROR(VLOOKUP($C18,'[1]Women''s League'!$A:$E,4,FALSE),"NA")</f>
        <v>4</v>
      </c>
      <c r="E18" s="64">
        <f>IFERROR(VLOOKUP($C18,'[1]Women''s League'!$A:$E,5,FALSE),"NA")</f>
        <v>91</v>
      </c>
      <c r="G18" s="105" t="str">
        <f>IFERROR(VLOOKUP($H18,'[1]Mens League'!$A:$E,2,FALSE),"NA")</f>
        <v>YEOMANS, Martin</v>
      </c>
      <c r="H18" s="63">
        <v>16</v>
      </c>
      <c r="I18" s="63">
        <f>IFERROR(VLOOKUP($H18,'[1]Mens League'!$A:$E,4,FALSE),"NA")</f>
        <v>6</v>
      </c>
      <c r="J18" s="64">
        <f>IFERROR(VLOOKUP($H18,'[1]Mens League'!$A:$E,5,FALSE),"NA")</f>
        <v>117</v>
      </c>
    </row>
    <row r="19" spans="2:10" x14ac:dyDescent="0.25">
      <c r="B19" s="105" t="str">
        <f>IFERROR(VLOOKUP($C19,'[1]Women''s League'!$A:$E,2,FALSE),"NA")</f>
        <v>MALONE, Sarah</v>
      </c>
      <c r="C19" s="63">
        <v>17</v>
      </c>
      <c r="D19" s="63">
        <f>IFERROR(VLOOKUP($C19,'[1]Women''s League'!$A:$E,4,FALSE),"NA")</f>
        <v>4</v>
      </c>
      <c r="E19" s="64">
        <f>IFERROR(VLOOKUP($C19,'[1]Women''s League'!$A:$E,5,FALSE),"NA")</f>
        <v>88</v>
      </c>
      <c r="G19" s="105" t="str">
        <f>IFERROR(VLOOKUP($H19,'[1]Mens League'!$A:$E,2,FALSE),"NA")</f>
        <v>BARNES, Louis</v>
      </c>
      <c r="H19" s="63">
        <v>17</v>
      </c>
      <c r="I19" s="63">
        <f>IFERROR(VLOOKUP($H19,'[1]Mens League'!$A:$E,4,FALSE),"NA")</f>
        <v>5</v>
      </c>
      <c r="J19" s="64">
        <f>IFERROR(VLOOKUP($H19,'[1]Mens League'!$A:$E,5,FALSE),"NA")</f>
        <v>116</v>
      </c>
    </row>
    <row r="20" spans="2:10" x14ac:dyDescent="0.25">
      <c r="B20" s="105" t="str">
        <f>IFERROR(VLOOKUP($C20,'[1]Women''s League'!$A:$E,2,FALSE),"NA")</f>
        <v>TRICKETT, Andrea</v>
      </c>
      <c r="C20" s="63">
        <v>18</v>
      </c>
      <c r="D20" s="63">
        <f>IFERROR(VLOOKUP($C20,'[1]Women''s League'!$A:$E,4,FALSE),"NA")</f>
        <v>3</v>
      </c>
      <c r="E20" s="64">
        <f>IFERROR(VLOOKUP($C20,'[1]Women''s League'!$A:$E,5,FALSE),"NA")</f>
        <v>86</v>
      </c>
      <c r="G20" s="105" t="str">
        <f>IFERROR(VLOOKUP($H20,'[1]Mens League'!$A:$E,2,FALSE),"NA")</f>
        <v>BOLTON, Ian</v>
      </c>
      <c r="H20" s="63">
        <v>18</v>
      </c>
      <c r="I20" s="63">
        <f>IFERROR(VLOOKUP($H20,'[1]Mens League'!$A:$E,4,FALSE),"NA")</f>
        <v>4</v>
      </c>
      <c r="J20" s="64">
        <f>IFERROR(VLOOKUP($H20,'[1]Mens League'!$A:$E,5,FALSE),"NA")</f>
        <v>102</v>
      </c>
    </row>
    <row r="21" spans="2:10" x14ac:dyDescent="0.25">
      <c r="B21" s="105" t="str">
        <f>IFERROR(VLOOKUP($C21,'[1]Women''s League'!$A:$E,2,FALSE),"NA")</f>
        <v>OSBORNE, Carolyn</v>
      </c>
      <c r="C21" s="63">
        <v>19</v>
      </c>
      <c r="D21" s="63">
        <f>IFERROR(VLOOKUP($C21,'[1]Women''s League'!$A:$E,4,FALSE),"NA")</f>
        <v>4</v>
      </c>
      <c r="E21" s="64">
        <f>IFERROR(VLOOKUP($C21,'[1]Women''s League'!$A:$E,5,FALSE),"NA")</f>
        <v>86</v>
      </c>
      <c r="G21" s="105" t="str">
        <f>IFERROR(VLOOKUP($H21,'[1]Mens League'!$A:$E,2,FALSE),"NA")</f>
        <v>BLADON, Daniel</v>
      </c>
      <c r="H21" s="63">
        <v>19</v>
      </c>
      <c r="I21" s="63">
        <f>IFERROR(VLOOKUP($H21,'[1]Mens League'!$A:$E,4,FALSE),"NA")</f>
        <v>4</v>
      </c>
      <c r="J21" s="64">
        <f>IFERROR(VLOOKUP($H21,'[1]Mens League'!$A:$E,5,FALSE),"NA")</f>
        <v>97</v>
      </c>
    </row>
    <row r="22" spans="2:10" x14ac:dyDescent="0.25">
      <c r="B22" s="105" t="str">
        <f>IFERROR(VLOOKUP($C22,'[1]Women''s League'!$A:$E,2,FALSE),"NA")</f>
        <v>FINN, Helen</v>
      </c>
      <c r="C22" s="63">
        <v>20</v>
      </c>
      <c r="D22" s="63">
        <f>IFERROR(VLOOKUP($C22,'[1]Women''s League'!$A:$E,4,FALSE),"NA")</f>
        <v>4</v>
      </c>
      <c r="E22" s="64">
        <f>IFERROR(VLOOKUP($C22,'[1]Women''s League'!$A:$E,5,FALSE),"NA")</f>
        <v>83</v>
      </c>
      <c r="G22" s="105" t="str">
        <f>IFERROR(VLOOKUP($H22,'[1]Mens League'!$A:$E,2,FALSE),"NA")</f>
        <v>COULTON, Shaun</v>
      </c>
      <c r="H22" s="63">
        <v>20</v>
      </c>
      <c r="I22" s="63">
        <f>IFERROR(VLOOKUP($H22,'[1]Mens League'!$A:$E,4,FALSE),"NA")</f>
        <v>3</v>
      </c>
      <c r="J22" s="64">
        <f>IFERROR(VLOOKUP($H22,'[1]Mens League'!$A:$E,5,FALSE),"NA")</f>
        <v>83</v>
      </c>
    </row>
    <row r="23" spans="2:10" x14ac:dyDescent="0.25">
      <c r="B23" s="105" t="str">
        <f>IFERROR(VLOOKUP($C23,'[1]Women''s League'!$A:$E,2,FALSE),"NA")</f>
        <v>ENION, Ruth</v>
      </c>
      <c r="C23" s="63">
        <v>21</v>
      </c>
      <c r="D23" s="63">
        <f>IFERROR(VLOOKUP($C23,'[1]Women''s League'!$A:$E,4,FALSE),"NA")</f>
        <v>3</v>
      </c>
      <c r="E23" s="64">
        <f>IFERROR(VLOOKUP($C23,'[1]Women''s League'!$A:$E,5,FALSE),"NA")</f>
        <v>81</v>
      </c>
      <c r="G23" s="105" t="str">
        <f>IFERROR(VLOOKUP($H23,'[1]Mens League'!$A:$E,2,FALSE),"NA")</f>
        <v>BADEN, Rob</v>
      </c>
      <c r="H23" s="63">
        <v>21</v>
      </c>
      <c r="I23" s="63">
        <f>IFERROR(VLOOKUP($H23,'[1]Mens League'!$A:$E,4,FALSE),"NA")</f>
        <v>3</v>
      </c>
      <c r="J23" s="64">
        <f>IFERROR(VLOOKUP($H23,'[1]Mens League'!$A:$E,5,FALSE),"NA")</f>
        <v>83</v>
      </c>
    </row>
    <row r="24" spans="2:10" x14ac:dyDescent="0.25">
      <c r="B24" s="105" t="str">
        <f>IFERROR(VLOOKUP($C24,'[1]Women''s League'!$A:$E,2,FALSE),"NA")</f>
        <v>MOULT, Becky</v>
      </c>
      <c r="C24" s="63">
        <v>22</v>
      </c>
      <c r="D24" s="63">
        <f>IFERROR(VLOOKUP($C24,'[1]Women''s League'!$A:$E,4,FALSE),"NA")</f>
        <v>3</v>
      </c>
      <c r="E24" s="64">
        <f>IFERROR(VLOOKUP($C24,'[1]Women''s League'!$A:$E,5,FALSE),"NA")</f>
        <v>80</v>
      </c>
      <c r="G24" s="105" t="str">
        <f>IFERROR(VLOOKUP($H24,'[1]Mens League'!$A:$E,2,FALSE),"NA")</f>
        <v>OGILVIE, James</v>
      </c>
      <c r="H24" s="63">
        <v>22</v>
      </c>
      <c r="I24" s="63">
        <f>IFERROR(VLOOKUP($H24,'[1]Mens League'!$A:$E,4,FALSE),"NA")</f>
        <v>4</v>
      </c>
      <c r="J24" s="64">
        <f>IFERROR(VLOOKUP($H24,'[1]Mens League'!$A:$E,5,FALSE),"NA")</f>
        <v>80</v>
      </c>
    </row>
    <row r="25" spans="2:10" x14ac:dyDescent="0.25">
      <c r="B25" s="105" t="str">
        <f>IFERROR(VLOOKUP($C25,'[1]Women''s League'!$A:$E,2,FALSE),"NA")</f>
        <v>WATKINS, Catherine</v>
      </c>
      <c r="C25" s="63">
        <v>23</v>
      </c>
      <c r="D25" s="63">
        <f>IFERROR(VLOOKUP($C25,'[1]Women''s League'!$A:$E,4,FALSE),"NA")</f>
        <v>3</v>
      </c>
      <c r="E25" s="64">
        <f>IFERROR(VLOOKUP($C25,'[1]Women''s League'!$A:$E,5,FALSE),"NA")</f>
        <v>79</v>
      </c>
      <c r="G25" s="105" t="str">
        <f>IFERROR(VLOOKUP($H25,'[1]Mens League'!$A:$E,2,FALSE),"NA")</f>
        <v>OSBORNE, Chris</v>
      </c>
      <c r="H25" s="63">
        <v>23</v>
      </c>
      <c r="I25" s="63">
        <f>IFERROR(VLOOKUP($H25,'[1]Mens League'!$A:$E,4,FALSE),"NA")</f>
        <v>3</v>
      </c>
      <c r="J25" s="64">
        <f>IFERROR(VLOOKUP($H25,'[1]Mens League'!$A:$E,5,FALSE),"NA")</f>
        <v>72</v>
      </c>
    </row>
    <row r="26" spans="2:10" x14ac:dyDescent="0.25">
      <c r="B26" s="105" t="str">
        <f>IFERROR(VLOOKUP($C26,'[1]Women''s League'!$A:$E,2,FALSE),"NA")</f>
        <v>BETTS, Fiona</v>
      </c>
      <c r="C26" s="63">
        <v>24</v>
      </c>
      <c r="D26" s="63">
        <f>IFERROR(VLOOKUP($C26,'[1]Women''s League'!$A:$E,4,FALSE),"NA")</f>
        <v>3</v>
      </c>
      <c r="E26" s="64">
        <f>IFERROR(VLOOKUP($C26,'[1]Women''s League'!$A:$E,5,FALSE),"NA")</f>
        <v>79</v>
      </c>
      <c r="G26" s="105" t="str">
        <f>IFERROR(VLOOKUP($H26,'[1]Mens League'!$A:$E,2,FALSE),"NA")</f>
        <v>KIRK, Ian</v>
      </c>
      <c r="H26" s="63">
        <v>24</v>
      </c>
      <c r="I26" s="63">
        <f>IFERROR(VLOOKUP($H26,'[1]Mens League'!$A:$E,4,FALSE),"NA")</f>
        <v>3</v>
      </c>
      <c r="J26" s="64">
        <f>IFERROR(VLOOKUP($H26,'[1]Mens League'!$A:$E,5,FALSE),"NA")</f>
        <v>65</v>
      </c>
    </row>
    <row r="27" spans="2:10" x14ac:dyDescent="0.25">
      <c r="B27" s="105" t="str">
        <f>IFERROR(VLOOKUP($C27,'[1]Women''s League'!$A:$E,2,FALSE),"NA")</f>
        <v>TAIT, Susan</v>
      </c>
      <c r="C27" s="63">
        <v>25</v>
      </c>
      <c r="D27" s="63">
        <f>IFERROR(VLOOKUP($C27,'[1]Women''s League'!$A:$E,4,FALSE),"NA")</f>
        <v>4</v>
      </c>
      <c r="E27" s="64">
        <f>IFERROR(VLOOKUP($C27,'[1]Women''s League'!$A:$E,5,FALSE),"NA")</f>
        <v>75</v>
      </c>
      <c r="G27" s="105" t="str">
        <f>IFERROR(VLOOKUP($H27,'[1]Mens League'!$A:$E,2,FALSE),"NA")</f>
        <v>WIDEMAN, Karl</v>
      </c>
      <c r="H27" s="63">
        <v>25</v>
      </c>
      <c r="I27" s="63">
        <f>IFERROR(VLOOKUP($H27,'[1]Mens League'!$A:$E,4,FALSE),"NA")</f>
        <v>3</v>
      </c>
      <c r="J27" s="64">
        <f>IFERROR(VLOOKUP($H27,'[1]Mens League'!$A:$E,5,FALSE),"NA")</f>
        <v>63</v>
      </c>
    </row>
    <row r="28" spans="2:10" x14ac:dyDescent="0.25">
      <c r="B28" s="105" t="str">
        <f>IFERROR(VLOOKUP($C28,'[1]Women''s League'!$A:$E,2,FALSE),"NA")</f>
        <v>BENNION, Nancy</v>
      </c>
      <c r="C28" s="63">
        <v>26</v>
      </c>
      <c r="D28" s="63">
        <f>IFERROR(VLOOKUP($C28,'[1]Women''s League'!$A:$E,4,FALSE),"NA")</f>
        <v>3</v>
      </c>
      <c r="E28" s="64">
        <f>IFERROR(VLOOKUP($C28,'[1]Women''s League'!$A:$E,5,FALSE),"NA")</f>
        <v>72</v>
      </c>
      <c r="G28" s="105" t="str">
        <f>IFERROR(VLOOKUP($H28,'[1]Mens League'!$A:$E,2,FALSE),"NA")</f>
        <v>POTTER, Tom</v>
      </c>
      <c r="H28" s="63">
        <v>26</v>
      </c>
      <c r="I28" s="63">
        <f>IFERROR(VLOOKUP($H28,'[1]Mens League'!$A:$E,4,FALSE),"NA")</f>
        <v>2</v>
      </c>
      <c r="J28" s="64">
        <f>IFERROR(VLOOKUP($H28,'[1]Mens League'!$A:$E,5,FALSE),"NA")</f>
        <v>59</v>
      </c>
    </row>
    <row r="29" spans="2:10" x14ac:dyDescent="0.25">
      <c r="B29" s="105" t="str">
        <f>IFERROR(VLOOKUP($C29,'[1]Women''s League'!$A:$E,2,FALSE),"NA")</f>
        <v>SINGLETON, Jill</v>
      </c>
      <c r="C29" s="63">
        <v>27</v>
      </c>
      <c r="D29" s="63">
        <f>IFERROR(VLOOKUP($C29,'[1]Women''s League'!$A:$E,4,FALSE),"NA")</f>
        <v>3</v>
      </c>
      <c r="E29" s="64">
        <f>IFERROR(VLOOKUP($C29,'[1]Women''s League'!$A:$E,5,FALSE),"NA")</f>
        <v>72</v>
      </c>
      <c r="G29" s="105" t="str">
        <f>IFERROR(VLOOKUP($H29,'[1]Mens League'!$A:$E,2,FALSE),"NA")</f>
        <v>BLAND, Damon</v>
      </c>
      <c r="H29" s="63">
        <v>27</v>
      </c>
      <c r="I29" s="63">
        <f>IFERROR(VLOOKUP($H29,'[1]Mens League'!$A:$E,4,FALSE),"NA")</f>
        <v>3</v>
      </c>
      <c r="J29" s="64">
        <f>IFERROR(VLOOKUP($H29,'[1]Mens League'!$A:$E,5,FALSE),"NA")</f>
        <v>56</v>
      </c>
    </row>
    <row r="30" spans="2:10" x14ac:dyDescent="0.25">
      <c r="B30" s="105" t="str">
        <f>IFERROR(VLOOKUP($C30,'[1]Women''s League'!$A:$E,2,FALSE),"NA")</f>
        <v>LAWLESS, Sandra</v>
      </c>
      <c r="C30" s="63">
        <v>28</v>
      </c>
      <c r="D30" s="63">
        <f>IFERROR(VLOOKUP($C30,'[1]Women''s League'!$A:$E,4,FALSE),"NA")</f>
        <v>3</v>
      </c>
      <c r="E30" s="64">
        <f>IFERROR(VLOOKUP($C30,'[1]Women''s League'!$A:$E,5,FALSE),"NA")</f>
        <v>67</v>
      </c>
      <c r="G30" s="105" t="str">
        <f>IFERROR(VLOOKUP($H30,'[1]Mens League'!$A:$E,2,FALSE),"NA")</f>
        <v>MARTIN, Richard</v>
      </c>
      <c r="H30" s="63">
        <v>28</v>
      </c>
      <c r="I30" s="63">
        <f>IFERROR(VLOOKUP($H30,'[1]Mens League'!$A:$E,4,FALSE),"NA")</f>
        <v>2</v>
      </c>
      <c r="J30" s="64">
        <f>IFERROR(VLOOKUP($H30,'[1]Mens League'!$A:$E,5,FALSE),"NA")</f>
        <v>51</v>
      </c>
    </row>
    <row r="31" spans="2:10" x14ac:dyDescent="0.25">
      <c r="B31" s="105" t="str">
        <f>IFERROR(VLOOKUP($C31,'[1]Women''s League'!$A:$E,2,FALSE),"NA")</f>
        <v>JEYES, Sally</v>
      </c>
      <c r="C31" s="63">
        <v>29</v>
      </c>
      <c r="D31" s="63">
        <f>IFERROR(VLOOKUP($C31,'[1]Women''s League'!$A:$E,4,FALSE),"NA")</f>
        <v>3</v>
      </c>
      <c r="E31" s="64">
        <f>IFERROR(VLOOKUP($C31,'[1]Women''s League'!$A:$E,5,FALSE),"NA")</f>
        <v>60</v>
      </c>
      <c r="G31" s="105" t="str">
        <f>IFERROR(VLOOKUP($H31,'[1]Mens League'!$A:$E,2,FALSE),"NA")</f>
        <v>SMITH, Tom</v>
      </c>
      <c r="H31" s="63">
        <v>29</v>
      </c>
      <c r="I31" s="63">
        <f>IFERROR(VLOOKUP($H31,'[1]Mens League'!$A:$E,4,FALSE),"NA")</f>
        <v>2</v>
      </c>
      <c r="J31" s="64">
        <f>IFERROR(VLOOKUP($H31,'[1]Mens League'!$A:$E,5,FALSE),"NA")</f>
        <v>50</v>
      </c>
    </row>
    <row r="32" spans="2:10" x14ac:dyDescent="0.25">
      <c r="B32" s="105" t="str">
        <f>IFERROR(VLOOKUP($C32,'[1]Women''s League'!$A:$E,2,FALSE),"NA")</f>
        <v>COATES, Michelle</v>
      </c>
      <c r="C32" s="63">
        <v>30</v>
      </c>
      <c r="D32" s="63">
        <f>IFERROR(VLOOKUP($C32,'[1]Women''s League'!$A:$E,4,FALSE),"NA")</f>
        <v>3</v>
      </c>
      <c r="E32" s="64">
        <f>IFERROR(VLOOKUP($C32,'[1]Women''s League'!$A:$E,5,FALSE),"NA")</f>
        <v>59</v>
      </c>
      <c r="G32" s="105" t="str">
        <f>IFERROR(VLOOKUP($H32,'[1]Mens League'!$A:$E,2,FALSE),"NA")</f>
        <v>CODD, Paul</v>
      </c>
      <c r="H32" s="63">
        <v>30</v>
      </c>
      <c r="I32" s="63">
        <f>IFERROR(VLOOKUP($H32,'[1]Mens League'!$A:$E,4,FALSE),"NA")</f>
        <v>2</v>
      </c>
      <c r="J32" s="64">
        <f>IFERROR(VLOOKUP($H32,'[1]Mens League'!$A:$E,5,FALSE),"NA")</f>
        <v>47</v>
      </c>
    </row>
    <row r="33" spans="2:10" x14ac:dyDescent="0.25">
      <c r="B33" s="105" t="str">
        <f>IFERROR(VLOOKUP($C33,'[1]Women''s League'!$A:$E,2,FALSE),"NA")</f>
        <v>SOUTHWART, Jessica</v>
      </c>
      <c r="C33" s="63">
        <v>31</v>
      </c>
      <c r="D33" s="63">
        <f>IFERROR(VLOOKUP($C33,'[1]Women''s League'!$A:$E,4,FALSE),"NA")</f>
        <v>2</v>
      </c>
      <c r="E33" s="64">
        <f>IFERROR(VLOOKUP($C33,'[1]Women''s League'!$A:$E,5,FALSE),"NA")</f>
        <v>40</v>
      </c>
      <c r="G33" s="105" t="str">
        <f>IFERROR(VLOOKUP($H33,'[1]Mens League'!$A:$E,2,FALSE),"NA")</f>
        <v>LAZ, Kevin</v>
      </c>
      <c r="H33" s="63">
        <v>31</v>
      </c>
      <c r="I33" s="63">
        <f>IFERROR(VLOOKUP($H33,'[1]Mens League'!$A:$E,4,FALSE),"NA")</f>
        <v>2</v>
      </c>
      <c r="J33" s="64">
        <f>IFERROR(VLOOKUP($H33,'[1]Mens League'!$A:$E,5,FALSE),"NA")</f>
        <v>43</v>
      </c>
    </row>
    <row r="34" spans="2:10" x14ac:dyDescent="0.25">
      <c r="B34" s="105" t="str">
        <f>IFERROR(VLOOKUP($C34,'[1]Women''s League'!$A:$E,2,FALSE),"NA")</f>
        <v>JEPSON, Ellen</v>
      </c>
      <c r="C34" s="63">
        <v>32</v>
      </c>
      <c r="D34" s="63">
        <f>IFERROR(VLOOKUP($C34,'[1]Women''s League'!$A:$E,4,FALSE),"NA")</f>
        <v>2</v>
      </c>
      <c r="E34" s="64">
        <f>IFERROR(VLOOKUP($C34,'[1]Women''s League'!$A:$E,5,FALSE),"NA")</f>
        <v>40</v>
      </c>
      <c r="G34" s="105" t="str">
        <f>IFERROR(VLOOKUP($H34,'[1]Mens League'!$A:$E,2,FALSE),"NA")</f>
        <v>FINN, John</v>
      </c>
      <c r="H34" s="63">
        <v>32</v>
      </c>
      <c r="I34" s="63">
        <f>IFERROR(VLOOKUP($H34,'[1]Mens League'!$A:$E,4,FALSE),"NA")</f>
        <v>2</v>
      </c>
      <c r="J34" s="64">
        <f>IFERROR(VLOOKUP($H34,'[1]Mens League'!$A:$E,5,FALSE),"NA")</f>
        <v>42</v>
      </c>
    </row>
    <row r="35" spans="2:10" ht="15" customHeight="1" x14ac:dyDescent="0.25">
      <c r="B35" s="105" t="str">
        <f>IFERROR(VLOOKUP($C35,'[1]Women''s League'!$A:$E,2,FALSE),"NA")</f>
        <v>MEADOWS, Tor</v>
      </c>
      <c r="C35" s="63">
        <v>33</v>
      </c>
      <c r="D35" s="63">
        <f>IFERROR(VLOOKUP($C35,'[1]Women''s League'!$A:$E,4,FALSE),"NA")</f>
        <v>2</v>
      </c>
      <c r="E35" s="64">
        <f>IFERROR(VLOOKUP($C35,'[1]Women''s League'!$A:$E,5,FALSE),"NA")</f>
        <v>36</v>
      </c>
      <c r="G35" s="105" t="str">
        <f>IFERROR(VLOOKUP($H35,'[1]Mens League'!$A:$E,2,FALSE),"NA")</f>
        <v>JEYES, Andrew</v>
      </c>
      <c r="H35" s="63">
        <v>33</v>
      </c>
      <c r="I35" s="63">
        <f>IFERROR(VLOOKUP($H35,'[1]Mens League'!$A:$E,4,FALSE),"NA")</f>
        <v>2</v>
      </c>
      <c r="J35" s="64">
        <f>IFERROR(VLOOKUP($H35,'[1]Mens League'!$A:$E,5,FALSE),"NA")</f>
        <v>36</v>
      </c>
    </row>
    <row r="36" spans="2:10" ht="15" customHeight="1" x14ac:dyDescent="0.25">
      <c r="B36" s="105" t="str">
        <f>IFERROR(VLOOKUP($C36,'[1]Women''s League'!$A:$E,2,FALSE),"NA")</f>
        <v>RIDLEY, Christine</v>
      </c>
      <c r="C36" s="63">
        <v>34</v>
      </c>
      <c r="D36" s="63">
        <f>IFERROR(VLOOKUP($C36,'[1]Women''s League'!$A:$E,4,FALSE),"NA")</f>
        <v>2</v>
      </c>
      <c r="E36" s="64">
        <f>IFERROR(VLOOKUP($C36,'[1]Women''s League'!$A:$E,5,FALSE),"NA")</f>
        <v>30</v>
      </c>
      <c r="G36" s="105" t="str">
        <f>IFERROR(VLOOKUP($H36,'[1]Mens League'!$A:$E,2,FALSE),"NA")</f>
        <v>CROSS, Jeff</v>
      </c>
      <c r="H36" s="63">
        <v>34</v>
      </c>
      <c r="I36" s="63">
        <f>IFERROR(VLOOKUP($H36,'[1]Mens League'!$A:$E,4,FALSE),"NA")</f>
        <v>2</v>
      </c>
      <c r="J36" s="64">
        <f>IFERROR(VLOOKUP($H36,'[1]Mens League'!$A:$E,5,FALSE),"NA")</f>
        <v>34</v>
      </c>
    </row>
    <row r="37" spans="2:10" ht="15" customHeight="1" x14ac:dyDescent="0.25">
      <c r="B37" s="105" t="str">
        <f>IFERROR(VLOOKUP($C37,'[1]Women''s League'!$A:$E,2,FALSE),"NA")</f>
        <v>BURROWS, Faye</v>
      </c>
      <c r="C37" s="63">
        <v>35</v>
      </c>
      <c r="D37" s="63">
        <f>IFERROR(VLOOKUP($C37,'[1]Women''s League'!$A:$E,4,FALSE),"NA")</f>
        <v>2</v>
      </c>
      <c r="E37" s="64">
        <f>IFERROR(VLOOKUP($C37,'[1]Women''s League'!$A:$E,5,FALSE),"NA")</f>
        <v>30</v>
      </c>
      <c r="G37" s="105" t="str">
        <f>IFERROR(VLOOKUP($H37,'[1]Mens League'!$A:$E,2,FALSE),"NA")</f>
        <v>WESTERN, Roger</v>
      </c>
      <c r="H37" s="63">
        <v>35</v>
      </c>
      <c r="I37" s="63">
        <f>IFERROR(VLOOKUP($H37,'[1]Mens League'!$A:$E,4,FALSE),"NA")</f>
        <v>2</v>
      </c>
      <c r="J37" s="64">
        <f>IFERROR(VLOOKUP($H37,'[1]Mens League'!$A:$E,5,FALSE),"NA")</f>
        <v>25</v>
      </c>
    </row>
    <row r="38" spans="2:10" x14ac:dyDescent="0.25">
      <c r="B38" s="105" t="str">
        <f>IFERROR(VLOOKUP($C38,'[1]Women''s League'!$A:$E,2,FALSE),"NA")</f>
        <v>TAYLOR, Charlene</v>
      </c>
      <c r="C38" s="63">
        <v>36</v>
      </c>
      <c r="D38" s="63">
        <f>IFERROR(VLOOKUP($C38,'[1]Women''s League'!$A:$E,4,FALSE),"NA")</f>
        <v>1</v>
      </c>
      <c r="E38" s="64">
        <f>IFERROR(VLOOKUP($C38,'[1]Women''s League'!$A:$E,5,FALSE),"NA")</f>
        <v>29</v>
      </c>
      <c r="G38" s="105" t="str">
        <f>IFERROR(VLOOKUP($H38,'[1]Mens League'!$A:$E,2,FALSE),"NA")</f>
        <v>STURLA, Tim</v>
      </c>
      <c r="H38" s="63">
        <v>36</v>
      </c>
      <c r="I38" s="63">
        <f>IFERROR(VLOOKUP($H38,'[1]Mens League'!$A:$E,4,FALSE),"NA")</f>
        <v>1</v>
      </c>
      <c r="J38" s="64">
        <f>IFERROR(VLOOKUP($H38,'[1]Mens League'!$A:$E,5,FALSE),"NA")</f>
        <v>24</v>
      </c>
    </row>
    <row r="39" spans="2:10" ht="15.75" customHeight="1" x14ac:dyDescent="0.25">
      <c r="B39" s="105" t="str">
        <f>IFERROR(VLOOKUP($C39,'[1]Women''s League'!$A:$E,2,FALSE),"NA")</f>
        <v>COOPER, Sophie</v>
      </c>
      <c r="C39" s="63">
        <v>37</v>
      </c>
      <c r="D39" s="63">
        <f>IFERROR(VLOOKUP($C39,'[1]Women''s League'!$A:$E,4,FALSE),"NA")</f>
        <v>1</v>
      </c>
      <c r="E39" s="64">
        <f>IFERROR(VLOOKUP($C39,'[1]Women''s League'!$A:$E,5,FALSE),"NA")</f>
        <v>27</v>
      </c>
      <c r="G39" s="105" t="str">
        <f>IFERROR(VLOOKUP($H39,'[1]Mens League'!$A:$E,2,FALSE),"NA")</f>
        <v>ROWLES, Nick</v>
      </c>
      <c r="H39" s="63">
        <v>37</v>
      </c>
      <c r="I39" s="63">
        <f>IFERROR(VLOOKUP($H39,'[1]Mens League'!$A:$E,4,FALSE),"NA")</f>
        <v>1</v>
      </c>
      <c r="J39" s="64">
        <f>IFERROR(VLOOKUP($H39,'[1]Mens League'!$A:$E,5,FALSE),"NA")</f>
        <v>24</v>
      </c>
    </row>
    <row r="40" spans="2:10" ht="15.75" customHeight="1" x14ac:dyDescent="0.25">
      <c r="B40" s="105" t="str">
        <f>IFERROR(VLOOKUP($C40,'[1]Women''s League'!$A:$E,2,FALSE),"NA")</f>
        <v>SHAW, Gemma</v>
      </c>
      <c r="C40" s="63">
        <v>38</v>
      </c>
      <c r="D40" s="63">
        <f>IFERROR(VLOOKUP($C40,'[1]Women''s League'!$A:$E,4,FALSE),"NA")</f>
        <v>1</v>
      </c>
      <c r="E40" s="64">
        <f>IFERROR(VLOOKUP($C40,'[1]Women''s League'!$A:$E,5,FALSE),"NA")</f>
        <v>24</v>
      </c>
      <c r="G40" s="105" t="str">
        <f>IFERROR(VLOOKUP($H40,'[1]Mens League'!$A:$E,2,FALSE),"NA")</f>
        <v>SLACK, Robert</v>
      </c>
      <c r="H40" s="63">
        <v>38</v>
      </c>
      <c r="I40" s="63">
        <f>IFERROR(VLOOKUP($H40,'[1]Mens League'!$A:$E,4,FALSE),"NA")</f>
        <v>2</v>
      </c>
      <c r="J40" s="64">
        <f>IFERROR(VLOOKUP($H40,'[1]Mens League'!$A:$E,5,FALSE),"NA")</f>
        <v>23</v>
      </c>
    </row>
    <row r="41" spans="2:10" ht="15.75" customHeight="1" x14ac:dyDescent="0.25">
      <c r="B41" s="105" t="str">
        <f>IFERROR(VLOOKUP($C41,'[1]Women''s League'!$A:$E,2,FALSE),"NA")</f>
        <v>TALBOTT, Teresa</v>
      </c>
      <c r="C41" s="63">
        <v>39</v>
      </c>
      <c r="D41" s="63">
        <f>IFERROR(VLOOKUP($C41,'[1]Women''s League'!$A:$E,4,FALSE),"NA")</f>
        <v>1</v>
      </c>
      <c r="E41" s="64">
        <f>IFERROR(VLOOKUP($C41,'[1]Women''s League'!$A:$E,5,FALSE),"NA")</f>
        <v>24</v>
      </c>
      <c r="G41" s="105" t="str">
        <f>IFERROR(VLOOKUP($H41,'[1]Mens League'!$A:$E,2,FALSE),"NA")</f>
        <v>ASHTON, Kenny</v>
      </c>
      <c r="H41" s="63">
        <v>39</v>
      </c>
      <c r="I41" s="63">
        <f>IFERROR(VLOOKUP($H41,'[1]Mens League'!$A:$E,4,FALSE),"NA")</f>
        <v>1</v>
      </c>
      <c r="J41" s="64">
        <f>IFERROR(VLOOKUP($H41,'[1]Mens League'!$A:$E,5,FALSE),"NA")</f>
        <v>18</v>
      </c>
    </row>
    <row r="42" spans="2:10" ht="15.75" customHeight="1" x14ac:dyDescent="0.25">
      <c r="B42" s="105" t="str">
        <f>IFERROR(VLOOKUP($C42,'[1]Women''s League'!$A:$E,2,FALSE),"NA")</f>
        <v>LEE, Sophie</v>
      </c>
      <c r="C42" s="63">
        <v>40</v>
      </c>
      <c r="D42" s="63">
        <f>IFERROR(VLOOKUP($C42,'[1]Women''s League'!$A:$E,4,FALSE),"NA")</f>
        <v>1</v>
      </c>
      <c r="E42" s="64">
        <f>IFERROR(VLOOKUP($C42,'[1]Women''s League'!$A:$E,5,FALSE),"NA")</f>
        <v>23</v>
      </c>
      <c r="G42" s="105" t="str">
        <f>IFERROR(VLOOKUP($H42,'[1]Mens League'!$A:$E,2,FALSE),"NA")</f>
        <v>FOWLER, Adrian</v>
      </c>
      <c r="H42" s="63">
        <v>40</v>
      </c>
      <c r="I42" s="63">
        <f>IFERROR(VLOOKUP($H42,'[1]Mens League'!$A:$E,4,FALSE),"NA")</f>
        <v>1</v>
      </c>
      <c r="J42" s="64">
        <f>IFERROR(VLOOKUP($H42,'[1]Mens League'!$A:$E,5,FALSE),"NA")</f>
        <v>18</v>
      </c>
    </row>
    <row r="43" spans="2:10" ht="15.75" customHeight="1" x14ac:dyDescent="0.25">
      <c r="B43" s="105" t="str">
        <f>IFERROR(VLOOKUP($C43,'[1]Women''s League'!$A:$E,2,FALSE),"NA")</f>
        <v>BRADBURY, Amanda</v>
      </c>
      <c r="C43" s="63">
        <v>41</v>
      </c>
      <c r="D43" s="63">
        <f>IFERROR(VLOOKUP($C43,'[1]Women''s League'!$A:$E,4,FALSE),"NA")</f>
        <v>1</v>
      </c>
      <c r="E43" s="64">
        <f>IFERROR(VLOOKUP($C43,'[1]Women''s League'!$A:$E,5,FALSE),"NA")</f>
        <v>23</v>
      </c>
      <c r="G43" s="105" t="str">
        <f>IFERROR(VLOOKUP($H43,'[1]Mens League'!$A:$E,2,FALSE),"NA")</f>
        <v>HOUGH, Andy</v>
      </c>
      <c r="H43" s="63">
        <v>41</v>
      </c>
      <c r="I43" s="63">
        <f>IFERROR(VLOOKUP($H43,'[1]Mens League'!$A:$E,4,FALSE),"NA")</f>
        <v>1</v>
      </c>
      <c r="J43" s="64">
        <f>IFERROR(VLOOKUP($H43,'[1]Mens League'!$A:$E,5,FALSE),"NA")</f>
        <v>15</v>
      </c>
    </row>
    <row r="44" spans="2:10" ht="15.75" customHeight="1" thickBot="1" x14ac:dyDescent="0.3">
      <c r="B44" s="105" t="str">
        <f>IFERROR(VLOOKUP($C44,'[1]Women''s League'!$A:$E,2,FALSE),"NA")</f>
        <v>BRANDON, Helen</v>
      </c>
      <c r="C44" s="63">
        <v>42</v>
      </c>
      <c r="D44" s="63">
        <f>IFERROR(VLOOKUP($C44,'[1]Women''s League'!$A:$E,4,FALSE),"NA")</f>
        <v>1</v>
      </c>
      <c r="E44" s="64">
        <f>IFERROR(VLOOKUP($C44,'[1]Women''s League'!$A:$E,5,FALSE),"NA")</f>
        <v>21</v>
      </c>
      <c r="G44" s="106" t="str">
        <f>IFERROR(VLOOKUP($H44,'[1]Mens League'!$A:$E,2,FALSE),"NA")</f>
        <v>HOPE, Rich</v>
      </c>
      <c r="H44" s="69">
        <v>42</v>
      </c>
      <c r="I44" s="69">
        <f>IFERROR(VLOOKUP($H44,'[1]Mens League'!$A:$E,4,FALSE),"NA")</f>
        <v>1</v>
      </c>
      <c r="J44" s="70">
        <f>IFERROR(VLOOKUP($H44,'[1]Mens League'!$A:$E,5,FALSE),"NA")</f>
        <v>14</v>
      </c>
    </row>
    <row r="45" spans="2:10" ht="15.75" customHeight="1" x14ac:dyDescent="0.25">
      <c r="B45" s="105" t="str">
        <f>IFERROR(VLOOKUP($C45,'[1]Women''s League'!$A:$E,2,FALSE),"NA")</f>
        <v>WILKINSON, Rebecca</v>
      </c>
      <c r="C45" s="63">
        <v>43</v>
      </c>
      <c r="D45" s="63">
        <f>IFERROR(VLOOKUP($C45,'[1]Women''s League'!$A:$E,4,FALSE),"NA")</f>
        <v>1</v>
      </c>
      <c r="E45" s="64">
        <f>IFERROR(VLOOKUP($C45,'[1]Women''s League'!$A:$E,5,FALSE),"NA")</f>
        <v>21</v>
      </c>
    </row>
    <row r="46" spans="2:10" ht="15.75" thickBot="1" x14ac:dyDescent="0.3">
      <c r="B46" s="106" t="str">
        <f>IFERROR(VLOOKUP($C46,'[1]Women''s League'!$A:$E,2,FALSE),"NA")</f>
        <v>JOYCE, Janet</v>
      </c>
      <c r="C46" s="69">
        <v>44</v>
      </c>
      <c r="D46" s="69">
        <f>IFERROR(VLOOKUP($C46,'[1]Women''s League'!$A:$E,4,FALSE),"NA")</f>
        <v>1</v>
      </c>
      <c r="E46" s="70">
        <f>IFERROR(VLOOKUP($C46,'[1]Women''s League'!$A:$E,5,FALSE),"NA")</f>
        <v>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D6A45-8259-4CB2-B5BE-838BFAF5EEB6}">
  <sheetPr>
    <tabColor theme="8"/>
  </sheetPr>
  <dimension ref="A1:X108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71"/>
    <col min="2" max="2" width="29" style="71" customWidth="1"/>
    <col min="3" max="3" width="9.7109375" style="71" customWidth="1"/>
    <col min="4" max="5" width="9.5703125" style="71" customWidth="1"/>
    <col min="6" max="6" width="9.140625" style="72"/>
    <col min="7" max="7" width="9.85546875" style="71" bestFit="1" customWidth="1"/>
    <col min="8" max="18" width="9.140625" style="71"/>
    <col min="19" max="24" width="9.140625" style="72"/>
    <col min="25" max="16384" width="9.140625" style="71"/>
  </cols>
  <sheetData>
    <row r="1" spans="1:24" x14ac:dyDescent="0.25">
      <c r="F1" s="73"/>
    </row>
    <row r="2" spans="1:24" ht="75.95" customHeight="1" x14ac:dyDescent="0.25">
      <c r="B2" s="97" t="s">
        <v>4</v>
      </c>
      <c r="C2" s="98" t="s">
        <v>260</v>
      </c>
      <c r="D2" s="98" t="s">
        <v>261</v>
      </c>
      <c r="E2" s="98" t="s">
        <v>262</v>
      </c>
      <c r="F2" s="99" t="s">
        <v>271</v>
      </c>
      <c r="G2" s="99" t="s">
        <v>276</v>
      </c>
      <c r="H2" s="99" t="s">
        <v>346</v>
      </c>
      <c r="I2" s="99" t="s">
        <v>347</v>
      </c>
      <c r="J2" s="99" t="s">
        <v>348</v>
      </c>
      <c r="K2" s="99" t="s">
        <v>190</v>
      </c>
      <c r="L2" s="99" t="s">
        <v>191</v>
      </c>
      <c r="M2" s="99" t="s">
        <v>281</v>
      </c>
      <c r="N2" s="99" t="s">
        <v>349</v>
      </c>
      <c r="O2" s="99" t="s">
        <v>350</v>
      </c>
      <c r="P2" s="99" t="s">
        <v>286</v>
      </c>
      <c r="Q2" s="99" t="s">
        <v>194</v>
      </c>
      <c r="R2" s="99" t="s">
        <v>351</v>
      </c>
      <c r="S2" s="99" t="s">
        <v>195</v>
      </c>
      <c r="T2" s="99" t="s">
        <v>352</v>
      </c>
      <c r="U2" s="99" t="s">
        <v>353</v>
      </c>
      <c r="V2" s="99" t="s">
        <v>354</v>
      </c>
      <c r="W2" s="99" t="s">
        <v>355</v>
      </c>
      <c r="X2" s="100" t="s">
        <v>356</v>
      </c>
    </row>
    <row r="3" spans="1:24" x14ac:dyDescent="0.25">
      <c r="A3" s="101">
        <f>IFERROR(Table2[[#This Row],[Position]],"")</f>
        <v>1</v>
      </c>
      <c r="B3" s="94" t="s">
        <v>136</v>
      </c>
      <c r="C3" s="60">
        <v>1</v>
      </c>
      <c r="D3" s="60">
        <v>10</v>
      </c>
      <c r="E3" s="60">
        <v>299</v>
      </c>
      <c r="F3" s="60">
        <v>30</v>
      </c>
      <c r="G3" s="60" t="s">
        <v>358</v>
      </c>
      <c r="H3" s="60">
        <v>30</v>
      </c>
      <c r="I3" s="60" t="s">
        <v>358</v>
      </c>
      <c r="J3" s="60">
        <v>30</v>
      </c>
      <c r="K3" s="60" t="s">
        <v>358</v>
      </c>
      <c r="L3" s="60" t="s">
        <v>358</v>
      </c>
      <c r="M3" s="60">
        <v>30</v>
      </c>
      <c r="N3" s="60">
        <v>29</v>
      </c>
      <c r="O3" s="60" t="s">
        <v>358</v>
      </c>
      <c r="P3" s="60" t="s">
        <v>358</v>
      </c>
      <c r="Q3" s="60">
        <v>30</v>
      </c>
      <c r="R3" s="60" t="s">
        <v>358</v>
      </c>
      <c r="S3" s="60">
        <v>30</v>
      </c>
      <c r="T3" s="60">
        <v>30</v>
      </c>
      <c r="U3" s="60">
        <v>30</v>
      </c>
      <c r="V3" s="60" t="s">
        <v>358</v>
      </c>
      <c r="W3" s="60" t="s">
        <v>358</v>
      </c>
      <c r="X3" s="60">
        <v>30</v>
      </c>
    </row>
    <row r="4" spans="1:24" x14ac:dyDescent="0.25">
      <c r="A4" s="101">
        <f>IFERROR(Table2[[#This Row],[Position]],"")</f>
        <v>2</v>
      </c>
      <c r="B4" s="94" t="s">
        <v>24</v>
      </c>
      <c r="C4" s="60">
        <v>2</v>
      </c>
      <c r="D4" s="60">
        <v>13</v>
      </c>
      <c r="E4" s="60">
        <v>293</v>
      </c>
      <c r="F4" s="60">
        <v>29</v>
      </c>
      <c r="G4" s="60">
        <v>30</v>
      </c>
      <c r="H4" s="60">
        <v>29</v>
      </c>
      <c r="I4" s="60" t="s">
        <v>358</v>
      </c>
      <c r="J4" s="60" t="s">
        <v>358</v>
      </c>
      <c r="K4" s="60" t="s">
        <v>358</v>
      </c>
      <c r="L4" s="60">
        <v>30</v>
      </c>
      <c r="M4" s="60">
        <v>28</v>
      </c>
      <c r="N4" s="60">
        <v>28</v>
      </c>
      <c r="O4" s="60" t="s">
        <v>358</v>
      </c>
      <c r="P4" s="60" t="s">
        <v>358</v>
      </c>
      <c r="Q4" s="60">
        <v>29</v>
      </c>
      <c r="R4" s="60" t="s">
        <v>358</v>
      </c>
      <c r="S4" s="60">
        <v>29</v>
      </c>
      <c r="T4" s="60">
        <v>29</v>
      </c>
      <c r="U4" s="60">
        <v>29</v>
      </c>
      <c r="V4" s="60">
        <v>30</v>
      </c>
      <c r="W4" s="60">
        <v>29</v>
      </c>
      <c r="X4" s="96">
        <v>29</v>
      </c>
    </row>
    <row r="5" spans="1:24" x14ac:dyDescent="0.25">
      <c r="A5" s="101">
        <f>IFERROR(Table2[[#This Row],[Position]],"")</f>
        <v>3</v>
      </c>
      <c r="B5" s="94" t="s">
        <v>266</v>
      </c>
      <c r="C5" s="60">
        <v>3</v>
      </c>
      <c r="D5" s="60">
        <v>15</v>
      </c>
      <c r="E5" s="60">
        <v>286</v>
      </c>
      <c r="F5" s="60">
        <v>25</v>
      </c>
      <c r="G5" s="60">
        <v>29</v>
      </c>
      <c r="H5" s="60">
        <v>26</v>
      </c>
      <c r="I5" s="60">
        <v>30</v>
      </c>
      <c r="J5" s="60">
        <v>28</v>
      </c>
      <c r="K5" s="60">
        <v>29</v>
      </c>
      <c r="L5" s="60">
        <v>29</v>
      </c>
      <c r="M5" s="60">
        <v>26</v>
      </c>
      <c r="N5" s="60">
        <v>27</v>
      </c>
      <c r="O5" s="60" t="s">
        <v>358</v>
      </c>
      <c r="P5" s="60">
        <v>30</v>
      </c>
      <c r="Q5" s="60" t="s">
        <v>358</v>
      </c>
      <c r="R5" s="60">
        <v>29</v>
      </c>
      <c r="S5" s="60">
        <v>26</v>
      </c>
      <c r="T5" s="60" t="s">
        <v>358</v>
      </c>
      <c r="U5" s="60" t="s">
        <v>358</v>
      </c>
      <c r="V5" s="60">
        <v>28</v>
      </c>
      <c r="W5" s="60">
        <v>27</v>
      </c>
      <c r="X5" s="96">
        <v>27</v>
      </c>
    </row>
    <row r="6" spans="1:24" x14ac:dyDescent="0.25">
      <c r="A6" s="101">
        <f>IFERROR(Table2[[#This Row],[Position]],"")</f>
        <v>4</v>
      </c>
      <c r="B6" s="94" t="s">
        <v>200</v>
      </c>
      <c r="C6" s="60">
        <v>4</v>
      </c>
      <c r="D6" s="60">
        <v>9</v>
      </c>
      <c r="E6" s="60">
        <v>252</v>
      </c>
      <c r="F6" s="60">
        <v>27</v>
      </c>
      <c r="G6" s="60" t="s">
        <v>358</v>
      </c>
      <c r="H6" s="60">
        <v>27</v>
      </c>
      <c r="I6" s="60" t="s">
        <v>358</v>
      </c>
      <c r="J6" s="60" t="s">
        <v>358</v>
      </c>
      <c r="K6" s="60" t="s">
        <v>358</v>
      </c>
      <c r="L6" s="60" t="s">
        <v>358</v>
      </c>
      <c r="M6" s="60" t="s">
        <v>358</v>
      </c>
      <c r="N6" s="60">
        <v>26</v>
      </c>
      <c r="O6" s="60">
        <v>30</v>
      </c>
      <c r="P6" s="60" t="s">
        <v>358</v>
      </c>
      <c r="Q6" s="60">
        <v>27</v>
      </c>
      <c r="R6" s="60" t="s">
        <v>358</v>
      </c>
      <c r="S6" s="60">
        <v>28</v>
      </c>
      <c r="T6" s="60" t="s">
        <v>358</v>
      </c>
      <c r="U6" s="60">
        <v>28</v>
      </c>
      <c r="V6" s="60">
        <v>29</v>
      </c>
      <c r="W6" s="60">
        <v>30</v>
      </c>
      <c r="X6" s="96" t="s">
        <v>358</v>
      </c>
    </row>
    <row r="7" spans="1:24" x14ac:dyDescent="0.25">
      <c r="A7" s="101">
        <f>IFERROR(Table2[[#This Row],[Position]],"")</f>
        <v>5</v>
      </c>
      <c r="B7" s="94" t="s">
        <v>41</v>
      </c>
      <c r="C7" s="60">
        <v>5</v>
      </c>
      <c r="D7" s="60">
        <v>12</v>
      </c>
      <c r="E7" s="60">
        <v>242</v>
      </c>
      <c r="F7" s="60" t="s">
        <v>358</v>
      </c>
      <c r="G7" s="60">
        <v>26</v>
      </c>
      <c r="H7" s="60" t="s">
        <v>358</v>
      </c>
      <c r="I7" s="60" t="s">
        <v>358</v>
      </c>
      <c r="J7" s="60">
        <v>24</v>
      </c>
      <c r="K7" s="60" t="s">
        <v>358</v>
      </c>
      <c r="L7" s="60">
        <v>26</v>
      </c>
      <c r="M7" s="60">
        <v>14</v>
      </c>
      <c r="N7" s="60">
        <v>21</v>
      </c>
      <c r="O7" s="60">
        <v>28</v>
      </c>
      <c r="P7" s="60" t="s">
        <v>358</v>
      </c>
      <c r="Q7" s="60">
        <v>22</v>
      </c>
      <c r="R7" s="60">
        <v>27</v>
      </c>
      <c r="S7" s="60">
        <v>17</v>
      </c>
      <c r="T7" s="60">
        <v>22</v>
      </c>
      <c r="U7" s="60">
        <v>22</v>
      </c>
      <c r="V7" s="60">
        <v>24</v>
      </c>
      <c r="W7" s="60" t="s">
        <v>358</v>
      </c>
      <c r="X7" s="96" t="s">
        <v>358</v>
      </c>
    </row>
    <row r="8" spans="1:24" x14ac:dyDescent="0.25">
      <c r="A8" s="101">
        <f>IFERROR(Table2[[#This Row],[Position]],"")</f>
        <v>6</v>
      </c>
      <c r="B8" s="94" t="s">
        <v>207</v>
      </c>
      <c r="C8" s="60">
        <v>6</v>
      </c>
      <c r="D8" s="60">
        <v>10</v>
      </c>
      <c r="E8" s="60">
        <v>241</v>
      </c>
      <c r="F8" s="60">
        <v>24</v>
      </c>
      <c r="G8" s="60" t="s">
        <v>358</v>
      </c>
      <c r="H8" s="60" t="s">
        <v>358</v>
      </c>
      <c r="I8" s="60" t="s">
        <v>358</v>
      </c>
      <c r="J8" s="60" t="s">
        <v>358</v>
      </c>
      <c r="K8" s="60" t="s">
        <v>358</v>
      </c>
      <c r="L8" s="60">
        <v>28</v>
      </c>
      <c r="M8" s="60">
        <v>23</v>
      </c>
      <c r="N8" s="60" t="s">
        <v>358</v>
      </c>
      <c r="O8" s="60" t="s">
        <v>358</v>
      </c>
      <c r="P8" s="60" t="s">
        <v>358</v>
      </c>
      <c r="Q8" s="60">
        <v>24</v>
      </c>
      <c r="R8" s="60" t="s">
        <v>358</v>
      </c>
      <c r="S8" s="60">
        <v>22</v>
      </c>
      <c r="T8" s="60">
        <v>27</v>
      </c>
      <c r="U8" s="60">
        <v>25</v>
      </c>
      <c r="V8" s="60">
        <v>26</v>
      </c>
      <c r="W8" s="60">
        <v>20</v>
      </c>
      <c r="X8" s="96">
        <v>22</v>
      </c>
    </row>
    <row r="9" spans="1:24" x14ac:dyDescent="0.25">
      <c r="A9" s="101">
        <f>IFERROR(Table2[[#This Row],[Position]],"")</f>
        <v>7</v>
      </c>
      <c r="B9" s="94" t="s">
        <v>48</v>
      </c>
      <c r="C9" s="60">
        <v>7</v>
      </c>
      <c r="D9" s="60">
        <v>9</v>
      </c>
      <c r="E9" s="60">
        <v>238</v>
      </c>
      <c r="F9" s="60">
        <v>28</v>
      </c>
      <c r="G9" s="60" t="s">
        <v>358</v>
      </c>
      <c r="H9" s="60">
        <v>24</v>
      </c>
      <c r="I9" s="60" t="s">
        <v>358</v>
      </c>
      <c r="J9" s="60" t="s">
        <v>358</v>
      </c>
      <c r="K9" s="60" t="s">
        <v>358</v>
      </c>
      <c r="L9" s="60" t="s">
        <v>358</v>
      </c>
      <c r="M9" s="60">
        <v>27</v>
      </c>
      <c r="N9" s="60" t="s">
        <v>358</v>
      </c>
      <c r="O9" s="60" t="s">
        <v>358</v>
      </c>
      <c r="P9" s="60" t="s">
        <v>358</v>
      </c>
      <c r="Q9" s="60">
        <v>28</v>
      </c>
      <c r="R9" s="60">
        <v>30</v>
      </c>
      <c r="S9" s="60">
        <v>27</v>
      </c>
      <c r="T9" s="60">
        <v>25</v>
      </c>
      <c r="U9" s="60" t="s">
        <v>358</v>
      </c>
      <c r="V9" s="60" t="s">
        <v>358</v>
      </c>
      <c r="W9" s="60">
        <v>24</v>
      </c>
      <c r="X9" s="96">
        <v>25</v>
      </c>
    </row>
    <row r="10" spans="1:24" x14ac:dyDescent="0.25">
      <c r="A10" s="101">
        <f>IFERROR(Table2[[#This Row],[Position]],"")</f>
        <v>9</v>
      </c>
      <c r="B10" s="94" t="s">
        <v>141</v>
      </c>
      <c r="C10" s="60">
        <v>9</v>
      </c>
      <c r="D10" s="60">
        <v>9</v>
      </c>
      <c r="E10" s="60">
        <v>196</v>
      </c>
      <c r="F10" s="60">
        <v>22</v>
      </c>
      <c r="G10" s="60">
        <v>27</v>
      </c>
      <c r="H10" s="60" t="s">
        <v>358</v>
      </c>
      <c r="I10" s="60" t="s">
        <v>358</v>
      </c>
      <c r="J10" s="60">
        <v>25</v>
      </c>
      <c r="K10" s="60" t="s">
        <v>358</v>
      </c>
      <c r="L10" s="60" t="s">
        <v>358</v>
      </c>
      <c r="M10" s="60">
        <v>16</v>
      </c>
      <c r="N10" s="60" t="s">
        <v>358</v>
      </c>
      <c r="O10" s="60" t="s">
        <v>358</v>
      </c>
      <c r="P10" s="60" t="s">
        <v>358</v>
      </c>
      <c r="Q10" s="60">
        <v>23</v>
      </c>
      <c r="R10" s="60" t="s">
        <v>358</v>
      </c>
      <c r="S10" s="60">
        <v>19</v>
      </c>
      <c r="T10" s="60" t="s">
        <v>358</v>
      </c>
      <c r="U10" s="60" t="s">
        <v>358</v>
      </c>
      <c r="V10" s="60">
        <v>25</v>
      </c>
      <c r="W10" s="60">
        <v>19</v>
      </c>
      <c r="X10" s="96">
        <v>20</v>
      </c>
    </row>
    <row r="11" spans="1:24" x14ac:dyDescent="0.25">
      <c r="A11" s="101">
        <f>IFERROR(Table2[[#This Row],[Position]],"")</f>
        <v>8</v>
      </c>
      <c r="B11" s="94" t="s">
        <v>328</v>
      </c>
      <c r="C11" s="60">
        <v>8</v>
      </c>
      <c r="D11" s="60">
        <v>8</v>
      </c>
      <c r="E11" s="60">
        <v>196</v>
      </c>
      <c r="F11" s="60" t="s">
        <v>358</v>
      </c>
      <c r="G11" s="60" t="s">
        <v>358</v>
      </c>
      <c r="H11" s="60">
        <v>25</v>
      </c>
      <c r="I11" s="60" t="s">
        <v>358</v>
      </c>
      <c r="J11" s="60">
        <v>27</v>
      </c>
      <c r="K11" s="60" t="s">
        <v>358</v>
      </c>
      <c r="L11" s="60" t="s">
        <v>358</v>
      </c>
      <c r="M11" s="60">
        <v>18</v>
      </c>
      <c r="N11" s="60">
        <v>25</v>
      </c>
      <c r="O11" s="60" t="s">
        <v>358</v>
      </c>
      <c r="P11" s="60" t="s">
        <v>358</v>
      </c>
      <c r="Q11" s="60" t="s">
        <v>358</v>
      </c>
      <c r="R11" s="60" t="s">
        <v>358</v>
      </c>
      <c r="S11" s="60" t="s">
        <v>358</v>
      </c>
      <c r="T11" s="60">
        <v>28</v>
      </c>
      <c r="U11" s="60">
        <v>24</v>
      </c>
      <c r="V11" s="60">
        <v>23</v>
      </c>
      <c r="W11" s="60">
        <v>26</v>
      </c>
      <c r="X11" s="96" t="s">
        <v>358</v>
      </c>
    </row>
    <row r="12" spans="1:24" x14ac:dyDescent="0.25">
      <c r="A12" s="101">
        <f>IFERROR(Table2[[#This Row],[Position]],"")</f>
        <v>10</v>
      </c>
      <c r="B12" s="94" t="s">
        <v>30</v>
      </c>
      <c r="C12" s="60">
        <v>10</v>
      </c>
      <c r="D12" s="60">
        <v>7</v>
      </c>
      <c r="E12" s="60">
        <v>172</v>
      </c>
      <c r="F12" s="60" t="s">
        <v>358</v>
      </c>
      <c r="G12" s="60" t="s">
        <v>358</v>
      </c>
      <c r="H12" s="60" t="s">
        <v>358</v>
      </c>
      <c r="I12" s="60" t="s">
        <v>358</v>
      </c>
      <c r="J12" s="60" t="s">
        <v>358</v>
      </c>
      <c r="K12" s="60" t="s">
        <v>358</v>
      </c>
      <c r="L12" s="60" t="s">
        <v>358</v>
      </c>
      <c r="M12" s="60">
        <v>19</v>
      </c>
      <c r="N12" s="60" t="s">
        <v>358</v>
      </c>
      <c r="O12" s="60">
        <v>29</v>
      </c>
      <c r="P12" s="60" t="s">
        <v>358</v>
      </c>
      <c r="Q12" s="60">
        <v>25</v>
      </c>
      <c r="R12" s="60" t="s">
        <v>358</v>
      </c>
      <c r="S12" s="60">
        <v>23</v>
      </c>
      <c r="T12" s="60" t="s">
        <v>358</v>
      </c>
      <c r="U12" s="60">
        <v>26</v>
      </c>
      <c r="V12" s="60">
        <v>27</v>
      </c>
      <c r="W12" s="60">
        <v>23</v>
      </c>
      <c r="X12" s="96" t="s">
        <v>358</v>
      </c>
    </row>
    <row r="13" spans="1:24" x14ac:dyDescent="0.25">
      <c r="A13" s="101">
        <f>IFERROR(Table2[[#This Row],[Position]],"")</f>
        <v>11</v>
      </c>
      <c r="B13" s="94" t="s">
        <v>264</v>
      </c>
      <c r="C13" s="60">
        <v>11</v>
      </c>
      <c r="D13" s="60">
        <v>10</v>
      </c>
      <c r="E13" s="60">
        <v>169</v>
      </c>
      <c r="F13" s="60">
        <v>19</v>
      </c>
      <c r="G13" s="60" t="s">
        <v>358</v>
      </c>
      <c r="H13" s="60">
        <v>15</v>
      </c>
      <c r="I13" s="60" t="s">
        <v>358</v>
      </c>
      <c r="J13" s="60">
        <v>21</v>
      </c>
      <c r="K13" s="60">
        <v>24</v>
      </c>
      <c r="L13" s="60" t="s">
        <v>358</v>
      </c>
      <c r="M13" s="60">
        <v>8</v>
      </c>
      <c r="N13" s="60">
        <v>19</v>
      </c>
      <c r="O13" s="60" t="s">
        <v>358</v>
      </c>
      <c r="P13" s="60" t="s">
        <v>358</v>
      </c>
      <c r="Q13" s="60">
        <v>21</v>
      </c>
      <c r="R13" s="60" t="s">
        <v>358</v>
      </c>
      <c r="S13" s="60">
        <v>15</v>
      </c>
      <c r="T13" s="60" t="s">
        <v>358</v>
      </c>
      <c r="U13" s="60" t="s">
        <v>358</v>
      </c>
      <c r="V13" s="60" t="s">
        <v>358</v>
      </c>
      <c r="W13" s="60">
        <v>15</v>
      </c>
      <c r="X13" s="96">
        <v>12</v>
      </c>
    </row>
    <row r="14" spans="1:24" x14ac:dyDescent="0.25">
      <c r="A14" s="101">
        <f>IFERROR(Table2[[#This Row],[Position]],"")</f>
        <v>12</v>
      </c>
      <c r="B14" s="94" t="s">
        <v>236</v>
      </c>
      <c r="C14" s="60">
        <v>12</v>
      </c>
      <c r="D14" s="60">
        <v>8</v>
      </c>
      <c r="E14" s="60">
        <v>148</v>
      </c>
      <c r="F14" s="60" t="s">
        <v>358</v>
      </c>
      <c r="G14" s="60" t="s">
        <v>358</v>
      </c>
      <c r="H14" s="60">
        <v>19</v>
      </c>
      <c r="I14" s="60" t="s">
        <v>358</v>
      </c>
      <c r="J14" s="60" t="s">
        <v>358</v>
      </c>
      <c r="K14" s="60" t="s">
        <v>358</v>
      </c>
      <c r="L14" s="60">
        <v>23</v>
      </c>
      <c r="M14" s="60">
        <v>12</v>
      </c>
      <c r="N14" s="60">
        <v>20</v>
      </c>
      <c r="O14" s="60" t="s">
        <v>358</v>
      </c>
      <c r="P14" s="60" t="s">
        <v>358</v>
      </c>
      <c r="Q14" s="60" t="s">
        <v>358</v>
      </c>
      <c r="R14" s="60" t="s">
        <v>358</v>
      </c>
      <c r="S14" s="60">
        <v>18</v>
      </c>
      <c r="T14" s="60">
        <v>21</v>
      </c>
      <c r="U14" s="60" t="s">
        <v>358</v>
      </c>
      <c r="V14" s="60" t="s">
        <v>358</v>
      </c>
      <c r="W14" s="60">
        <v>18</v>
      </c>
      <c r="X14" s="96">
        <v>17</v>
      </c>
    </row>
    <row r="15" spans="1:24" x14ac:dyDescent="0.25">
      <c r="A15" s="101">
        <f>IFERROR(Table2[[#This Row],[Position]],"")</f>
        <v>13</v>
      </c>
      <c r="B15" s="94" t="s">
        <v>201</v>
      </c>
      <c r="C15" s="60">
        <v>13</v>
      </c>
      <c r="D15" s="60">
        <v>6</v>
      </c>
      <c r="E15" s="60">
        <v>126</v>
      </c>
      <c r="F15" s="60">
        <v>21</v>
      </c>
      <c r="G15" s="60" t="s">
        <v>358</v>
      </c>
      <c r="H15" s="60">
        <v>21</v>
      </c>
      <c r="I15" s="60" t="s">
        <v>358</v>
      </c>
      <c r="J15" s="60" t="s">
        <v>358</v>
      </c>
      <c r="K15" s="60">
        <v>27</v>
      </c>
      <c r="L15" s="60">
        <v>25</v>
      </c>
      <c r="M15" s="60" t="s">
        <v>358</v>
      </c>
      <c r="N15" s="60" t="s">
        <v>358</v>
      </c>
      <c r="O15" s="60" t="s">
        <v>358</v>
      </c>
      <c r="P15" s="60" t="s">
        <v>358</v>
      </c>
      <c r="Q15" s="60" t="s">
        <v>358</v>
      </c>
      <c r="R15" s="60" t="s">
        <v>358</v>
      </c>
      <c r="S15" s="60">
        <v>16</v>
      </c>
      <c r="T15" s="60" t="s">
        <v>358</v>
      </c>
      <c r="U15" s="60" t="s">
        <v>358</v>
      </c>
      <c r="V15" s="60" t="s">
        <v>358</v>
      </c>
      <c r="W15" s="60" t="s">
        <v>358</v>
      </c>
      <c r="X15" s="96">
        <v>16</v>
      </c>
    </row>
    <row r="16" spans="1:24" x14ac:dyDescent="0.25">
      <c r="A16" s="101">
        <f>IFERROR(Table2[[#This Row],[Position]],"")</f>
        <v>14</v>
      </c>
      <c r="B16" s="94" t="s">
        <v>234</v>
      </c>
      <c r="C16" s="60">
        <v>14</v>
      </c>
      <c r="D16" s="60">
        <v>6</v>
      </c>
      <c r="E16" s="60">
        <v>124</v>
      </c>
      <c r="F16" s="60" t="s">
        <v>358</v>
      </c>
      <c r="G16" s="60" t="s">
        <v>358</v>
      </c>
      <c r="H16" s="60" t="s">
        <v>358</v>
      </c>
      <c r="I16" s="60" t="s">
        <v>358</v>
      </c>
      <c r="J16" s="60" t="s">
        <v>358</v>
      </c>
      <c r="K16" s="60" t="s">
        <v>358</v>
      </c>
      <c r="L16" s="60" t="s">
        <v>358</v>
      </c>
      <c r="M16" s="60">
        <v>13</v>
      </c>
      <c r="N16" s="60">
        <v>24</v>
      </c>
      <c r="O16" s="60" t="s">
        <v>358</v>
      </c>
      <c r="P16" s="60" t="s">
        <v>358</v>
      </c>
      <c r="Q16" s="60" t="s">
        <v>358</v>
      </c>
      <c r="R16" s="60" t="s">
        <v>358</v>
      </c>
      <c r="S16" s="60">
        <v>21</v>
      </c>
      <c r="T16" s="60">
        <v>24</v>
      </c>
      <c r="U16" s="60" t="s">
        <v>358</v>
      </c>
      <c r="V16" s="60" t="s">
        <v>358</v>
      </c>
      <c r="W16" s="60">
        <v>21</v>
      </c>
      <c r="X16" s="96">
        <v>21</v>
      </c>
    </row>
    <row r="17" spans="1:24" x14ac:dyDescent="0.25">
      <c r="A17" s="101">
        <f>IFERROR(Table2[[#This Row],[Position]],"")</f>
        <v>15</v>
      </c>
      <c r="B17" s="94" t="s">
        <v>302</v>
      </c>
      <c r="C17" s="60">
        <v>15</v>
      </c>
      <c r="D17" s="60">
        <v>5</v>
      </c>
      <c r="E17" s="60">
        <v>119</v>
      </c>
      <c r="F17" s="60" t="s">
        <v>358</v>
      </c>
      <c r="G17" s="60" t="s">
        <v>358</v>
      </c>
      <c r="H17" s="60" t="s">
        <v>358</v>
      </c>
      <c r="I17" s="60" t="s">
        <v>358</v>
      </c>
      <c r="J17" s="60" t="s">
        <v>358</v>
      </c>
      <c r="K17" s="60">
        <v>25</v>
      </c>
      <c r="L17" s="60" t="s">
        <v>358</v>
      </c>
      <c r="M17" s="60" t="s">
        <v>358</v>
      </c>
      <c r="N17" s="60">
        <v>23</v>
      </c>
      <c r="O17" s="60" t="s">
        <v>358</v>
      </c>
      <c r="P17" s="60" t="s">
        <v>358</v>
      </c>
      <c r="Q17" s="60" t="s">
        <v>358</v>
      </c>
      <c r="R17" s="60">
        <v>28</v>
      </c>
      <c r="S17" s="60">
        <v>20</v>
      </c>
      <c r="T17" s="60" t="s">
        <v>358</v>
      </c>
      <c r="U17" s="60">
        <v>23</v>
      </c>
      <c r="V17" s="60" t="s">
        <v>358</v>
      </c>
      <c r="W17" s="60" t="s">
        <v>358</v>
      </c>
      <c r="X17" s="96" t="s">
        <v>358</v>
      </c>
    </row>
    <row r="18" spans="1:24" x14ac:dyDescent="0.25">
      <c r="A18" s="101">
        <f>IFERROR(Table2[[#This Row],[Position]],"")</f>
        <v>16</v>
      </c>
      <c r="B18" s="94" t="s">
        <v>27</v>
      </c>
      <c r="C18" s="60">
        <v>16</v>
      </c>
      <c r="D18" s="60">
        <v>6</v>
      </c>
      <c r="E18" s="60">
        <v>117</v>
      </c>
      <c r="F18" s="60" t="s">
        <v>358</v>
      </c>
      <c r="G18" s="60">
        <v>25</v>
      </c>
      <c r="H18" s="60">
        <v>18</v>
      </c>
      <c r="I18" s="60" t="s">
        <v>358</v>
      </c>
      <c r="J18" s="60">
        <v>22</v>
      </c>
      <c r="K18" s="60" t="s">
        <v>358</v>
      </c>
      <c r="L18" s="60" t="s">
        <v>358</v>
      </c>
      <c r="M18" s="60" t="s">
        <v>358</v>
      </c>
      <c r="N18" s="60">
        <v>17</v>
      </c>
      <c r="O18" s="60" t="s">
        <v>358</v>
      </c>
      <c r="P18" s="60" t="s">
        <v>358</v>
      </c>
      <c r="Q18" s="60" t="s">
        <v>358</v>
      </c>
      <c r="R18" s="60" t="s">
        <v>358</v>
      </c>
      <c r="S18" s="60" t="s">
        <v>358</v>
      </c>
      <c r="T18" s="60" t="s">
        <v>358</v>
      </c>
      <c r="U18" s="60" t="s">
        <v>358</v>
      </c>
      <c r="V18" s="60">
        <v>22</v>
      </c>
      <c r="W18" s="60" t="s">
        <v>358</v>
      </c>
      <c r="X18" s="96">
        <v>13</v>
      </c>
    </row>
    <row r="19" spans="1:24" x14ac:dyDescent="0.25">
      <c r="A19" s="101">
        <f>IFERROR(Table2[[#This Row],[Position]],"")</f>
        <v>17</v>
      </c>
      <c r="B19" s="94" t="s">
        <v>140</v>
      </c>
      <c r="C19" s="60">
        <v>17</v>
      </c>
      <c r="D19" s="60">
        <v>5</v>
      </c>
      <c r="E19" s="60">
        <v>116</v>
      </c>
      <c r="F19" s="60">
        <v>20</v>
      </c>
      <c r="G19" s="60" t="s">
        <v>358</v>
      </c>
      <c r="H19" s="60">
        <v>23</v>
      </c>
      <c r="I19" s="60" t="s">
        <v>358</v>
      </c>
      <c r="J19" s="60">
        <v>26</v>
      </c>
      <c r="K19" s="60" t="s">
        <v>358</v>
      </c>
      <c r="L19" s="60">
        <v>27</v>
      </c>
      <c r="M19" s="60">
        <v>20</v>
      </c>
      <c r="N19" s="60" t="s">
        <v>358</v>
      </c>
      <c r="O19" s="60" t="s">
        <v>358</v>
      </c>
      <c r="P19" s="60" t="s">
        <v>358</v>
      </c>
      <c r="Q19" s="60" t="s">
        <v>358</v>
      </c>
      <c r="R19" s="60" t="s">
        <v>358</v>
      </c>
      <c r="S19" s="60" t="s">
        <v>358</v>
      </c>
      <c r="T19" s="60" t="s">
        <v>358</v>
      </c>
      <c r="U19" s="60" t="s">
        <v>358</v>
      </c>
      <c r="V19" s="60" t="s">
        <v>358</v>
      </c>
      <c r="W19" s="60" t="s">
        <v>358</v>
      </c>
      <c r="X19" s="96" t="s">
        <v>358</v>
      </c>
    </row>
    <row r="20" spans="1:24" x14ac:dyDescent="0.25">
      <c r="A20" s="101">
        <f>IFERROR(Table2[[#This Row],[Position]],"")</f>
        <v>18</v>
      </c>
      <c r="B20" s="94" t="s">
        <v>25</v>
      </c>
      <c r="C20" s="60">
        <v>18</v>
      </c>
      <c r="D20" s="60">
        <v>4</v>
      </c>
      <c r="E20" s="60">
        <v>102</v>
      </c>
      <c r="F20" s="60" t="s">
        <v>358</v>
      </c>
      <c r="G20" s="60" t="s">
        <v>358</v>
      </c>
      <c r="H20" s="60" t="s">
        <v>358</v>
      </c>
      <c r="I20" s="60" t="s">
        <v>358</v>
      </c>
      <c r="J20" s="60" t="s">
        <v>358</v>
      </c>
      <c r="K20" s="60">
        <v>30</v>
      </c>
      <c r="L20" s="60" t="s">
        <v>358</v>
      </c>
      <c r="M20" s="60" t="s">
        <v>358</v>
      </c>
      <c r="N20" s="60" t="s">
        <v>358</v>
      </c>
      <c r="O20" s="60" t="s">
        <v>358</v>
      </c>
      <c r="P20" s="60" t="s">
        <v>358</v>
      </c>
      <c r="Q20" s="60" t="s">
        <v>358</v>
      </c>
      <c r="R20" s="60" t="s">
        <v>358</v>
      </c>
      <c r="S20" s="60">
        <v>24</v>
      </c>
      <c r="T20" s="60">
        <v>26</v>
      </c>
      <c r="U20" s="60" t="s">
        <v>358</v>
      </c>
      <c r="V20" s="60" t="s">
        <v>358</v>
      </c>
      <c r="W20" s="60">
        <v>22</v>
      </c>
      <c r="X20" s="96" t="s">
        <v>358</v>
      </c>
    </row>
    <row r="21" spans="1:24" x14ac:dyDescent="0.25">
      <c r="A21" s="101">
        <f>IFERROR(Table2[[#This Row],[Position]],"")</f>
        <v>19</v>
      </c>
      <c r="B21" s="94" t="s">
        <v>330</v>
      </c>
      <c r="C21" s="60">
        <v>19</v>
      </c>
      <c r="D21" s="60">
        <v>4</v>
      </c>
      <c r="E21" s="60">
        <v>97</v>
      </c>
      <c r="F21" s="60" t="s">
        <v>358</v>
      </c>
      <c r="G21" s="60" t="s">
        <v>358</v>
      </c>
      <c r="H21" s="60" t="s">
        <v>358</v>
      </c>
      <c r="I21" s="60" t="s">
        <v>358</v>
      </c>
      <c r="J21" s="60" t="s">
        <v>358</v>
      </c>
      <c r="K21" s="60" t="s">
        <v>358</v>
      </c>
      <c r="L21" s="60" t="s">
        <v>358</v>
      </c>
      <c r="M21" s="60" t="s">
        <v>358</v>
      </c>
      <c r="N21" s="60" t="s">
        <v>358</v>
      </c>
      <c r="O21" s="60" t="s">
        <v>358</v>
      </c>
      <c r="P21" s="60" t="s">
        <v>358</v>
      </c>
      <c r="Q21" s="60" t="s">
        <v>358</v>
      </c>
      <c r="R21" s="60" t="s">
        <v>358</v>
      </c>
      <c r="S21" s="60">
        <v>25</v>
      </c>
      <c r="T21" s="60">
        <v>23</v>
      </c>
      <c r="U21" s="60" t="s">
        <v>358</v>
      </c>
      <c r="V21" s="60" t="s">
        <v>358</v>
      </c>
      <c r="W21" s="60">
        <v>25</v>
      </c>
      <c r="X21" s="96">
        <v>24</v>
      </c>
    </row>
    <row r="22" spans="1:24" x14ac:dyDescent="0.25">
      <c r="A22" s="101">
        <f>IFERROR(Table2[[#This Row],[Position]],"")</f>
        <v>21</v>
      </c>
      <c r="B22" s="94" t="s">
        <v>331</v>
      </c>
      <c r="C22" s="60">
        <v>21</v>
      </c>
      <c r="D22" s="60">
        <v>3</v>
      </c>
      <c r="E22" s="60">
        <v>83</v>
      </c>
      <c r="F22" s="60" t="s">
        <v>358</v>
      </c>
      <c r="G22" s="60" t="s">
        <v>358</v>
      </c>
      <c r="H22" s="60" t="s">
        <v>358</v>
      </c>
      <c r="I22" s="60" t="s">
        <v>358</v>
      </c>
      <c r="J22" s="60" t="s">
        <v>358</v>
      </c>
      <c r="K22" s="60" t="s">
        <v>358</v>
      </c>
      <c r="L22" s="60" t="s">
        <v>358</v>
      </c>
      <c r="M22" s="60" t="s">
        <v>358</v>
      </c>
      <c r="N22" s="60" t="s">
        <v>358</v>
      </c>
      <c r="O22" s="60" t="s">
        <v>358</v>
      </c>
      <c r="P22" s="60" t="s">
        <v>358</v>
      </c>
      <c r="Q22" s="60" t="s">
        <v>358</v>
      </c>
      <c r="R22" s="60" t="s">
        <v>358</v>
      </c>
      <c r="S22" s="60" t="s">
        <v>358</v>
      </c>
      <c r="T22" s="60" t="s">
        <v>358</v>
      </c>
      <c r="U22" s="60">
        <v>27</v>
      </c>
      <c r="V22" s="60" t="s">
        <v>358</v>
      </c>
      <c r="W22" s="60">
        <v>28</v>
      </c>
      <c r="X22" s="96">
        <v>28</v>
      </c>
    </row>
    <row r="23" spans="1:24" x14ac:dyDescent="0.25">
      <c r="A23" s="101">
        <f>IFERROR(Table2[[#This Row],[Position]],"")</f>
        <v>20</v>
      </c>
      <c r="B23" s="94" t="s">
        <v>232</v>
      </c>
      <c r="C23" s="60">
        <v>20</v>
      </c>
      <c r="D23" s="60">
        <v>3</v>
      </c>
      <c r="E23" s="60">
        <v>83</v>
      </c>
      <c r="F23" s="60" t="s">
        <v>358</v>
      </c>
      <c r="G23" s="60" t="s">
        <v>358</v>
      </c>
      <c r="H23" s="60">
        <v>28</v>
      </c>
      <c r="I23" s="60" t="s">
        <v>358</v>
      </c>
      <c r="J23" s="60">
        <v>29</v>
      </c>
      <c r="K23" s="60" t="s">
        <v>358</v>
      </c>
      <c r="L23" s="60" t="s">
        <v>358</v>
      </c>
      <c r="M23" s="60" t="s">
        <v>358</v>
      </c>
      <c r="N23" s="60" t="s">
        <v>358</v>
      </c>
      <c r="O23" s="60" t="s">
        <v>358</v>
      </c>
      <c r="P23" s="60" t="s">
        <v>358</v>
      </c>
      <c r="Q23" s="60">
        <v>26</v>
      </c>
      <c r="R23" s="60" t="s">
        <v>358</v>
      </c>
      <c r="S23" s="60" t="s">
        <v>358</v>
      </c>
      <c r="T23" s="60" t="s">
        <v>358</v>
      </c>
      <c r="U23" s="60" t="s">
        <v>358</v>
      </c>
      <c r="V23" s="60" t="s">
        <v>358</v>
      </c>
      <c r="W23" s="60" t="s">
        <v>358</v>
      </c>
      <c r="X23" s="96" t="s">
        <v>358</v>
      </c>
    </row>
    <row r="24" spans="1:24" x14ac:dyDescent="0.25">
      <c r="A24" s="101">
        <f>IFERROR(Table2[[#This Row],[Position]],"")</f>
        <v>22</v>
      </c>
      <c r="B24" s="94" t="s">
        <v>298</v>
      </c>
      <c r="C24" s="60">
        <v>22</v>
      </c>
      <c r="D24" s="60">
        <v>4</v>
      </c>
      <c r="E24" s="60">
        <v>80</v>
      </c>
      <c r="F24" s="60" t="s">
        <v>358</v>
      </c>
      <c r="G24" s="60" t="s">
        <v>358</v>
      </c>
      <c r="H24" s="60" t="s">
        <v>358</v>
      </c>
      <c r="I24" s="60" t="s">
        <v>358</v>
      </c>
      <c r="J24" s="60">
        <v>23</v>
      </c>
      <c r="K24" s="60" t="s">
        <v>358</v>
      </c>
      <c r="L24" s="60" t="s">
        <v>358</v>
      </c>
      <c r="M24" s="60">
        <v>10</v>
      </c>
      <c r="N24" s="60" t="s">
        <v>358</v>
      </c>
      <c r="O24" s="60" t="s">
        <v>358</v>
      </c>
      <c r="P24" s="60">
        <v>28</v>
      </c>
      <c r="Q24" s="60" t="s">
        <v>358</v>
      </c>
      <c r="R24" s="60" t="s">
        <v>358</v>
      </c>
      <c r="S24" s="60" t="s">
        <v>358</v>
      </c>
      <c r="T24" s="60" t="s">
        <v>358</v>
      </c>
      <c r="U24" s="60" t="s">
        <v>358</v>
      </c>
      <c r="V24" s="60" t="s">
        <v>358</v>
      </c>
      <c r="W24" s="60" t="s">
        <v>358</v>
      </c>
      <c r="X24" s="96">
        <v>19</v>
      </c>
    </row>
    <row r="25" spans="1:24" x14ac:dyDescent="0.25">
      <c r="A25" s="101">
        <f>IFERROR(Table2[[#This Row],[Position]],"")</f>
        <v>23</v>
      </c>
      <c r="B25" s="94" t="s">
        <v>244</v>
      </c>
      <c r="C25" s="60">
        <v>23</v>
      </c>
      <c r="D25" s="60">
        <v>3</v>
      </c>
      <c r="E25" s="60">
        <v>72</v>
      </c>
      <c r="F25" s="60" t="s">
        <v>358</v>
      </c>
      <c r="G25" s="60" t="s">
        <v>358</v>
      </c>
      <c r="H25" s="60">
        <v>17</v>
      </c>
      <c r="I25" s="60" t="s">
        <v>358</v>
      </c>
      <c r="J25" s="60" t="s">
        <v>358</v>
      </c>
      <c r="K25" s="60">
        <v>26</v>
      </c>
      <c r="L25" s="60" t="s">
        <v>358</v>
      </c>
      <c r="M25" s="60" t="s">
        <v>358</v>
      </c>
      <c r="N25" s="60" t="s">
        <v>358</v>
      </c>
      <c r="O25" s="60" t="s">
        <v>358</v>
      </c>
      <c r="P25" s="60">
        <v>29</v>
      </c>
      <c r="Q25" s="60" t="s">
        <v>358</v>
      </c>
      <c r="R25" s="60" t="s">
        <v>358</v>
      </c>
      <c r="S25" s="60" t="s">
        <v>358</v>
      </c>
      <c r="T25" s="60" t="s">
        <v>358</v>
      </c>
      <c r="U25" s="60" t="s">
        <v>358</v>
      </c>
      <c r="V25" s="60" t="s">
        <v>358</v>
      </c>
      <c r="W25" s="60" t="s">
        <v>358</v>
      </c>
      <c r="X25" s="96" t="s">
        <v>358</v>
      </c>
    </row>
    <row r="26" spans="1:24" x14ac:dyDescent="0.25">
      <c r="A26" s="101">
        <f>IFERROR(Table2[[#This Row],[Position]],"")</f>
        <v>24</v>
      </c>
      <c r="B26" s="94" t="s">
        <v>304</v>
      </c>
      <c r="C26" s="60">
        <v>24</v>
      </c>
      <c r="D26" s="60">
        <v>3</v>
      </c>
      <c r="E26" s="60">
        <v>65</v>
      </c>
      <c r="F26" s="60" t="s">
        <v>358</v>
      </c>
      <c r="G26" s="60" t="s">
        <v>358</v>
      </c>
      <c r="H26" s="60">
        <v>20</v>
      </c>
      <c r="I26" s="60" t="s">
        <v>358</v>
      </c>
      <c r="J26" s="60" t="s">
        <v>358</v>
      </c>
      <c r="K26" s="60">
        <v>28</v>
      </c>
      <c r="L26" s="60" t="s">
        <v>358</v>
      </c>
      <c r="M26" s="60">
        <v>17</v>
      </c>
      <c r="N26" s="60" t="s">
        <v>358</v>
      </c>
      <c r="O26" s="60" t="s">
        <v>358</v>
      </c>
      <c r="P26" s="60" t="s">
        <v>358</v>
      </c>
      <c r="Q26" s="60" t="s">
        <v>358</v>
      </c>
      <c r="R26" s="60" t="s">
        <v>358</v>
      </c>
      <c r="S26" s="60" t="s">
        <v>358</v>
      </c>
      <c r="T26" s="60" t="s">
        <v>358</v>
      </c>
      <c r="U26" s="60" t="s">
        <v>358</v>
      </c>
      <c r="V26" s="60" t="s">
        <v>358</v>
      </c>
      <c r="W26" s="60" t="s">
        <v>358</v>
      </c>
      <c r="X26" s="96" t="s">
        <v>358</v>
      </c>
    </row>
    <row r="27" spans="1:24" x14ac:dyDescent="0.25">
      <c r="A27" s="101">
        <f>IFERROR(Table2[[#This Row],[Position]],"")</f>
        <v>25</v>
      </c>
      <c r="B27" s="94" t="s">
        <v>202</v>
      </c>
      <c r="C27" s="60">
        <v>25</v>
      </c>
      <c r="D27" s="60">
        <v>3</v>
      </c>
      <c r="E27" s="60">
        <v>63</v>
      </c>
      <c r="F27" s="60" t="s">
        <v>358</v>
      </c>
      <c r="G27" s="60" t="s">
        <v>358</v>
      </c>
      <c r="H27" s="60" t="s">
        <v>358</v>
      </c>
      <c r="I27" s="60" t="s">
        <v>358</v>
      </c>
      <c r="J27" s="60" t="s">
        <v>358</v>
      </c>
      <c r="K27" s="60" t="s">
        <v>358</v>
      </c>
      <c r="L27" s="60" t="s">
        <v>358</v>
      </c>
      <c r="M27" s="60">
        <v>22</v>
      </c>
      <c r="N27" s="60">
        <v>18</v>
      </c>
      <c r="O27" s="60" t="s">
        <v>358</v>
      </c>
      <c r="P27" s="60" t="s">
        <v>358</v>
      </c>
      <c r="Q27" s="60" t="s">
        <v>358</v>
      </c>
      <c r="R27" s="60" t="s">
        <v>358</v>
      </c>
      <c r="S27" s="60" t="s">
        <v>358</v>
      </c>
      <c r="T27" s="60" t="s">
        <v>358</v>
      </c>
      <c r="U27" s="60" t="s">
        <v>358</v>
      </c>
      <c r="V27" s="60" t="s">
        <v>358</v>
      </c>
      <c r="W27" s="60" t="s">
        <v>358</v>
      </c>
      <c r="X27" s="96">
        <v>23</v>
      </c>
    </row>
    <row r="28" spans="1:24" x14ac:dyDescent="0.25">
      <c r="A28" s="101">
        <f>IFERROR(Table2[[#This Row],[Position]],"")</f>
        <v>26</v>
      </c>
      <c r="B28" s="94" t="s">
        <v>293</v>
      </c>
      <c r="C28" s="60">
        <v>26</v>
      </c>
      <c r="D28" s="60">
        <v>2</v>
      </c>
      <c r="E28" s="60">
        <v>59</v>
      </c>
      <c r="F28" s="60" t="s">
        <v>358</v>
      </c>
      <c r="G28" s="60" t="s">
        <v>358</v>
      </c>
      <c r="H28" s="60" t="s">
        <v>358</v>
      </c>
      <c r="I28" s="60" t="s">
        <v>358</v>
      </c>
      <c r="J28" s="60" t="s">
        <v>358</v>
      </c>
      <c r="K28" s="60" t="s">
        <v>358</v>
      </c>
      <c r="L28" s="60" t="s">
        <v>358</v>
      </c>
      <c r="M28" s="60">
        <v>29</v>
      </c>
      <c r="N28" s="60">
        <v>30</v>
      </c>
      <c r="O28" s="60" t="s">
        <v>358</v>
      </c>
      <c r="P28" s="60" t="s">
        <v>358</v>
      </c>
      <c r="Q28" s="60" t="s">
        <v>358</v>
      </c>
      <c r="R28" s="60" t="s">
        <v>358</v>
      </c>
      <c r="S28" s="60" t="s">
        <v>358</v>
      </c>
      <c r="T28" s="60" t="s">
        <v>358</v>
      </c>
      <c r="U28" s="60" t="s">
        <v>358</v>
      </c>
      <c r="V28" s="60" t="s">
        <v>358</v>
      </c>
      <c r="W28" s="60" t="s">
        <v>358</v>
      </c>
      <c r="X28" s="96" t="s">
        <v>358</v>
      </c>
    </row>
    <row r="29" spans="1:24" x14ac:dyDescent="0.25">
      <c r="A29" s="101">
        <f>IFERROR(Table2[[#This Row],[Position]],"")</f>
        <v>27</v>
      </c>
      <c r="B29" s="94" t="s">
        <v>23</v>
      </c>
      <c r="C29" s="60">
        <v>27</v>
      </c>
      <c r="D29" s="60">
        <v>3</v>
      </c>
      <c r="E29" s="60">
        <v>56</v>
      </c>
      <c r="F29" s="60" t="s">
        <v>358</v>
      </c>
      <c r="G29" s="60" t="s">
        <v>358</v>
      </c>
      <c r="H29" s="60" t="s">
        <v>358</v>
      </c>
      <c r="I29" s="60" t="s">
        <v>358</v>
      </c>
      <c r="J29" s="60" t="s">
        <v>358</v>
      </c>
      <c r="K29" s="60" t="s">
        <v>358</v>
      </c>
      <c r="L29" s="60">
        <v>24</v>
      </c>
      <c r="M29" s="60">
        <v>15</v>
      </c>
      <c r="N29" s="60" t="s">
        <v>358</v>
      </c>
      <c r="O29" s="60" t="s">
        <v>358</v>
      </c>
      <c r="P29" s="60" t="s">
        <v>358</v>
      </c>
      <c r="Q29" s="60" t="s">
        <v>358</v>
      </c>
      <c r="R29" s="60" t="s">
        <v>358</v>
      </c>
      <c r="S29" s="60" t="s">
        <v>358</v>
      </c>
      <c r="T29" s="60" t="s">
        <v>358</v>
      </c>
      <c r="U29" s="60" t="s">
        <v>358</v>
      </c>
      <c r="V29" s="60" t="s">
        <v>358</v>
      </c>
      <c r="W29" s="60">
        <v>17</v>
      </c>
      <c r="X29" s="96" t="s">
        <v>358</v>
      </c>
    </row>
    <row r="30" spans="1:24" x14ac:dyDescent="0.25">
      <c r="A30" s="101">
        <f>IFERROR(Table2[[#This Row],[Position]],"")</f>
        <v>28</v>
      </c>
      <c r="B30" s="94" t="s">
        <v>39</v>
      </c>
      <c r="C30" s="60">
        <v>28</v>
      </c>
      <c r="D30" s="60">
        <v>2</v>
      </c>
      <c r="E30" s="60">
        <v>51</v>
      </c>
      <c r="F30" s="60">
        <v>26</v>
      </c>
      <c r="G30" s="60" t="s">
        <v>358</v>
      </c>
      <c r="H30" s="60" t="s">
        <v>358</v>
      </c>
      <c r="I30" s="60" t="s">
        <v>358</v>
      </c>
      <c r="J30" s="60" t="s">
        <v>358</v>
      </c>
      <c r="K30" s="60" t="s">
        <v>358</v>
      </c>
      <c r="L30" s="60" t="s">
        <v>358</v>
      </c>
      <c r="M30" s="60">
        <v>25</v>
      </c>
      <c r="N30" s="60" t="s">
        <v>358</v>
      </c>
      <c r="O30" s="60" t="s">
        <v>358</v>
      </c>
      <c r="P30" s="60" t="s">
        <v>358</v>
      </c>
      <c r="Q30" s="60" t="s">
        <v>358</v>
      </c>
      <c r="R30" s="60" t="s">
        <v>358</v>
      </c>
      <c r="S30" s="60" t="s">
        <v>358</v>
      </c>
      <c r="T30" s="60" t="s">
        <v>358</v>
      </c>
      <c r="U30" s="60" t="s">
        <v>358</v>
      </c>
      <c r="V30" s="60" t="s">
        <v>358</v>
      </c>
      <c r="W30" s="60" t="s">
        <v>358</v>
      </c>
      <c r="X30" s="96" t="s">
        <v>358</v>
      </c>
    </row>
    <row r="31" spans="1:24" x14ac:dyDescent="0.25">
      <c r="A31" s="101">
        <f>IFERROR(Table2[[#This Row],[Position]],"")</f>
        <v>29</v>
      </c>
      <c r="B31" s="94" t="s">
        <v>160</v>
      </c>
      <c r="C31" s="60">
        <v>29</v>
      </c>
      <c r="D31" s="60">
        <v>2</v>
      </c>
      <c r="E31" s="60">
        <v>50</v>
      </c>
      <c r="F31" s="60" t="s">
        <v>358</v>
      </c>
      <c r="G31" s="60">
        <v>28</v>
      </c>
      <c r="H31" s="60">
        <v>22</v>
      </c>
      <c r="I31" s="60" t="s">
        <v>358</v>
      </c>
      <c r="J31" s="60" t="s">
        <v>358</v>
      </c>
      <c r="K31" s="60" t="s">
        <v>358</v>
      </c>
      <c r="L31" s="60" t="s">
        <v>358</v>
      </c>
      <c r="M31" s="60" t="s">
        <v>358</v>
      </c>
      <c r="N31" s="60" t="s">
        <v>358</v>
      </c>
      <c r="O31" s="60" t="s">
        <v>358</v>
      </c>
      <c r="P31" s="60" t="s">
        <v>358</v>
      </c>
      <c r="Q31" s="60" t="s">
        <v>358</v>
      </c>
      <c r="R31" s="60" t="s">
        <v>358</v>
      </c>
      <c r="S31" s="60" t="s">
        <v>358</v>
      </c>
      <c r="T31" s="60" t="s">
        <v>358</v>
      </c>
      <c r="U31" s="60" t="s">
        <v>358</v>
      </c>
      <c r="V31" s="60" t="s">
        <v>358</v>
      </c>
      <c r="W31" s="60" t="s">
        <v>358</v>
      </c>
      <c r="X31" s="96" t="s">
        <v>358</v>
      </c>
    </row>
    <row r="32" spans="1:24" x14ac:dyDescent="0.25">
      <c r="A32" s="101">
        <f>IFERROR(Table2[[#This Row],[Position]],"")</f>
        <v>30</v>
      </c>
      <c r="B32" s="94" t="s">
        <v>297</v>
      </c>
      <c r="C32" s="60">
        <v>30</v>
      </c>
      <c r="D32" s="60">
        <v>2</v>
      </c>
      <c r="E32" s="60">
        <v>47</v>
      </c>
      <c r="F32" s="60" t="s">
        <v>358</v>
      </c>
      <c r="G32" s="60" t="s">
        <v>358</v>
      </c>
      <c r="H32" s="60" t="s">
        <v>358</v>
      </c>
      <c r="I32" s="60" t="s">
        <v>358</v>
      </c>
      <c r="J32" s="60" t="s">
        <v>358</v>
      </c>
      <c r="K32" s="60" t="s">
        <v>358</v>
      </c>
      <c r="L32" s="60" t="s">
        <v>358</v>
      </c>
      <c r="M32" s="60">
        <v>21</v>
      </c>
      <c r="N32" s="60" t="s">
        <v>358</v>
      </c>
      <c r="O32" s="60" t="s">
        <v>358</v>
      </c>
      <c r="P32" s="60" t="s">
        <v>358</v>
      </c>
      <c r="Q32" s="60" t="s">
        <v>358</v>
      </c>
      <c r="R32" s="60" t="s">
        <v>358</v>
      </c>
      <c r="S32" s="60" t="s">
        <v>358</v>
      </c>
      <c r="T32" s="60" t="s">
        <v>358</v>
      </c>
      <c r="U32" s="60" t="s">
        <v>358</v>
      </c>
      <c r="V32" s="60" t="s">
        <v>358</v>
      </c>
      <c r="W32" s="60" t="s">
        <v>358</v>
      </c>
      <c r="X32" s="96">
        <v>26</v>
      </c>
    </row>
    <row r="33" spans="1:24" x14ac:dyDescent="0.25">
      <c r="A33" s="101">
        <f>IFERROR(Table2[[#This Row],[Position]],"")</f>
        <v>31</v>
      </c>
      <c r="B33" s="94" t="s">
        <v>242</v>
      </c>
      <c r="C33" s="60">
        <v>31</v>
      </c>
      <c r="D33" s="60">
        <v>2</v>
      </c>
      <c r="E33" s="60">
        <v>43</v>
      </c>
      <c r="F33" s="60" t="s">
        <v>358</v>
      </c>
      <c r="G33" s="60" t="s">
        <v>358</v>
      </c>
      <c r="H33" s="60" t="s">
        <v>358</v>
      </c>
      <c r="I33" s="60" t="s">
        <v>358</v>
      </c>
      <c r="J33" s="60" t="s">
        <v>358</v>
      </c>
      <c r="K33" s="60" t="s">
        <v>358</v>
      </c>
      <c r="L33" s="60" t="s">
        <v>358</v>
      </c>
      <c r="M33" s="60" t="s">
        <v>358</v>
      </c>
      <c r="N33" s="60">
        <v>22</v>
      </c>
      <c r="O33" s="60" t="s">
        <v>358</v>
      </c>
      <c r="P33" s="60" t="s">
        <v>358</v>
      </c>
      <c r="Q33" s="60" t="s">
        <v>358</v>
      </c>
      <c r="R33" s="60" t="s">
        <v>358</v>
      </c>
      <c r="S33" s="60" t="s">
        <v>358</v>
      </c>
      <c r="T33" s="60" t="s">
        <v>358</v>
      </c>
      <c r="U33" s="60">
        <v>21</v>
      </c>
      <c r="V33" s="60" t="s">
        <v>358</v>
      </c>
      <c r="W33" s="60" t="s">
        <v>358</v>
      </c>
      <c r="X33" s="96" t="s">
        <v>358</v>
      </c>
    </row>
    <row r="34" spans="1:24" x14ac:dyDescent="0.25">
      <c r="A34" s="101">
        <f>IFERROR(Table2[[#This Row],[Position]],"")</f>
        <v>32</v>
      </c>
      <c r="B34" s="94" t="s">
        <v>295</v>
      </c>
      <c r="C34" s="60">
        <v>32</v>
      </c>
      <c r="D34" s="60">
        <v>2</v>
      </c>
      <c r="E34" s="60">
        <v>42</v>
      </c>
      <c r="F34" s="60">
        <v>23</v>
      </c>
      <c r="G34" s="60" t="s">
        <v>358</v>
      </c>
      <c r="H34" s="60" t="s">
        <v>358</v>
      </c>
      <c r="I34" s="60" t="s">
        <v>358</v>
      </c>
      <c r="J34" s="60" t="s">
        <v>358</v>
      </c>
      <c r="K34" s="60" t="s">
        <v>358</v>
      </c>
      <c r="L34" s="60" t="s">
        <v>358</v>
      </c>
      <c r="M34" s="60" t="s">
        <v>358</v>
      </c>
      <c r="N34" s="60" t="s">
        <v>358</v>
      </c>
      <c r="O34" s="60" t="s">
        <v>358</v>
      </c>
      <c r="P34" s="60" t="s">
        <v>358</v>
      </c>
      <c r="Q34" s="60" t="s">
        <v>358</v>
      </c>
      <c r="R34" s="60" t="s">
        <v>358</v>
      </c>
      <c r="S34" s="60" t="s">
        <v>358</v>
      </c>
      <c r="T34" s="60">
        <v>19</v>
      </c>
      <c r="U34" s="60" t="s">
        <v>358</v>
      </c>
      <c r="V34" s="60" t="s">
        <v>358</v>
      </c>
      <c r="W34" s="60" t="s">
        <v>358</v>
      </c>
      <c r="X34" s="96" t="s">
        <v>358</v>
      </c>
    </row>
    <row r="35" spans="1:24" x14ac:dyDescent="0.25">
      <c r="A35" s="101">
        <f>IFERROR(Table2[[#This Row],[Position]],"")</f>
        <v>33</v>
      </c>
      <c r="B35" s="94" t="s">
        <v>32</v>
      </c>
      <c r="C35" s="60">
        <v>33</v>
      </c>
      <c r="D35" s="60">
        <v>2</v>
      </c>
      <c r="E35" s="60">
        <v>36</v>
      </c>
      <c r="F35" s="60" t="s">
        <v>358</v>
      </c>
      <c r="G35" s="60" t="s">
        <v>358</v>
      </c>
      <c r="H35" s="60" t="s">
        <v>358</v>
      </c>
      <c r="I35" s="60" t="s">
        <v>358</v>
      </c>
      <c r="J35" s="60" t="s">
        <v>358</v>
      </c>
      <c r="K35" s="60" t="s">
        <v>358</v>
      </c>
      <c r="L35" s="60" t="s">
        <v>358</v>
      </c>
      <c r="M35" s="60" t="s">
        <v>358</v>
      </c>
      <c r="N35" s="60" t="s">
        <v>358</v>
      </c>
      <c r="O35" s="60" t="s">
        <v>358</v>
      </c>
      <c r="P35" s="60" t="s">
        <v>358</v>
      </c>
      <c r="Q35" s="60" t="s">
        <v>358</v>
      </c>
      <c r="R35" s="60" t="s">
        <v>358</v>
      </c>
      <c r="S35" s="60" t="s">
        <v>358</v>
      </c>
      <c r="T35" s="60">
        <v>20</v>
      </c>
      <c r="U35" s="60" t="s">
        <v>358</v>
      </c>
      <c r="V35" s="60" t="s">
        <v>358</v>
      </c>
      <c r="W35" s="60">
        <v>16</v>
      </c>
      <c r="X35" s="96" t="s">
        <v>358</v>
      </c>
    </row>
    <row r="36" spans="1:24" x14ac:dyDescent="0.25">
      <c r="A36" s="101">
        <f>IFERROR(Table2[[#This Row],[Position]],"")</f>
        <v>34</v>
      </c>
      <c r="B36" s="94" t="s">
        <v>338</v>
      </c>
      <c r="C36" s="60">
        <v>34</v>
      </c>
      <c r="D36" s="60">
        <v>2</v>
      </c>
      <c r="E36" s="60">
        <v>34</v>
      </c>
      <c r="F36" s="60" t="s">
        <v>358</v>
      </c>
      <c r="G36" s="60" t="s">
        <v>358</v>
      </c>
      <c r="H36" s="60" t="s">
        <v>358</v>
      </c>
      <c r="I36" s="60" t="s">
        <v>358</v>
      </c>
      <c r="J36" s="60" t="s">
        <v>358</v>
      </c>
      <c r="K36" s="60" t="s">
        <v>358</v>
      </c>
      <c r="L36" s="60" t="s">
        <v>358</v>
      </c>
      <c r="M36" s="60" t="s">
        <v>358</v>
      </c>
      <c r="N36" s="60" t="s">
        <v>358</v>
      </c>
      <c r="O36" s="60" t="s">
        <v>358</v>
      </c>
      <c r="P36" s="60" t="s">
        <v>358</v>
      </c>
      <c r="Q36" s="60">
        <v>20</v>
      </c>
      <c r="R36" s="60" t="s">
        <v>358</v>
      </c>
      <c r="S36" s="60">
        <v>14</v>
      </c>
      <c r="T36" s="60" t="s">
        <v>358</v>
      </c>
      <c r="U36" s="60" t="s">
        <v>358</v>
      </c>
      <c r="V36" s="60" t="s">
        <v>358</v>
      </c>
      <c r="W36" s="60" t="s">
        <v>358</v>
      </c>
      <c r="X36" s="96" t="s">
        <v>358</v>
      </c>
    </row>
    <row r="37" spans="1:24" x14ac:dyDescent="0.25">
      <c r="A37" s="101">
        <f>IFERROR(Table2[[#This Row],[Position]],"")</f>
        <v>35</v>
      </c>
      <c r="B37" s="94" t="s">
        <v>265</v>
      </c>
      <c r="C37" s="60">
        <v>35</v>
      </c>
      <c r="D37" s="60">
        <v>2</v>
      </c>
      <c r="E37" s="60">
        <v>25</v>
      </c>
      <c r="F37" s="60" t="s">
        <v>358</v>
      </c>
      <c r="G37" s="60" t="s">
        <v>358</v>
      </c>
      <c r="H37" s="60" t="s">
        <v>358</v>
      </c>
      <c r="I37" s="60" t="s">
        <v>358</v>
      </c>
      <c r="J37" s="60" t="s">
        <v>358</v>
      </c>
      <c r="K37" s="60" t="s">
        <v>358</v>
      </c>
      <c r="L37" s="60" t="s">
        <v>358</v>
      </c>
      <c r="M37" s="60" t="s">
        <v>358</v>
      </c>
      <c r="N37" s="60" t="s">
        <v>358</v>
      </c>
      <c r="O37" s="60" t="s">
        <v>358</v>
      </c>
      <c r="P37" s="60" t="s">
        <v>358</v>
      </c>
      <c r="Q37" s="60" t="s">
        <v>358</v>
      </c>
      <c r="R37" s="60" t="s">
        <v>358</v>
      </c>
      <c r="S37" s="60" t="s">
        <v>358</v>
      </c>
      <c r="T37" s="60" t="s">
        <v>358</v>
      </c>
      <c r="U37" s="60" t="s">
        <v>358</v>
      </c>
      <c r="V37" s="60" t="s">
        <v>358</v>
      </c>
      <c r="W37" s="60">
        <v>14</v>
      </c>
      <c r="X37" s="96">
        <v>11</v>
      </c>
    </row>
    <row r="38" spans="1:24" x14ac:dyDescent="0.25">
      <c r="A38" s="101">
        <f>IFERROR(Table2[[#This Row],[Position]],"")</f>
        <v>37</v>
      </c>
      <c r="B38" s="94" t="s">
        <v>26</v>
      </c>
      <c r="C38" s="60">
        <v>37</v>
      </c>
      <c r="D38" s="60">
        <v>1</v>
      </c>
      <c r="E38" s="60">
        <v>24</v>
      </c>
      <c r="F38" s="60" t="s">
        <v>358</v>
      </c>
      <c r="G38" s="60" t="s">
        <v>358</v>
      </c>
      <c r="H38" s="60" t="s">
        <v>358</v>
      </c>
      <c r="I38" s="60" t="s">
        <v>358</v>
      </c>
      <c r="J38" s="60" t="s">
        <v>358</v>
      </c>
      <c r="K38" s="60" t="s">
        <v>358</v>
      </c>
      <c r="L38" s="60" t="s">
        <v>358</v>
      </c>
      <c r="M38" s="60">
        <v>24</v>
      </c>
      <c r="N38" s="60" t="s">
        <v>358</v>
      </c>
      <c r="O38" s="60" t="s">
        <v>358</v>
      </c>
      <c r="P38" s="60" t="s">
        <v>358</v>
      </c>
      <c r="Q38" s="60" t="s">
        <v>358</v>
      </c>
      <c r="R38" s="60" t="s">
        <v>358</v>
      </c>
      <c r="S38" s="60" t="s">
        <v>358</v>
      </c>
      <c r="T38" s="60" t="s">
        <v>358</v>
      </c>
      <c r="U38" s="60" t="s">
        <v>358</v>
      </c>
      <c r="V38" s="60" t="s">
        <v>358</v>
      </c>
      <c r="W38" s="60" t="s">
        <v>358</v>
      </c>
      <c r="X38" s="96" t="s">
        <v>358</v>
      </c>
    </row>
    <row r="39" spans="1:24" x14ac:dyDescent="0.25">
      <c r="A39" s="101">
        <f>IFERROR(Table2[[#This Row],[Position]],"")</f>
        <v>36</v>
      </c>
      <c r="B39" s="94" t="s">
        <v>131</v>
      </c>
      <c r="C39" s="60">
        <v>36</v>
      </c>
      <c r="D39" s="60">
        <v>1</v>
      </c>
      <c r="E39" s="60">
        <v>24</v>
      </c>
      <c r="F39" s="60" t="s">
        <v>358</v>
      </c>
      <c r="G39" s="60">
        <v>24</v>
      </c>
      <c r="H39" s="60" t="s">
        <v>358</v>
      </c>
      <c r="I39" s="60" t="s">
        <v>358</v>
      </c>
      <c r="J39" s="60" t="s">
        <v>358</v>
      </c>
      <c r="K39" s="60" t="s">
        <v>358</v>
      </c>
      <c r="L39" s="60" t="s">
        <v>358</v>
      </c>
      <c r="M39" s="60" t="s">
        <v>358</v>
      </c>
      <c r="N39" s="60" t="s">
        <v>358</v>
      </c>
      <c r="O39" s="60" t="s">
        <v>358</v>
      </c>
      <c r="P39" s="60" t="s">
        <v>358</v>
      </c>
      <c r="Q39" s="60" t="s">
        <v>358</v>
      </c>
      <c r="R39" s="60" t="s">
        <v>358</v>
      </c>
      <c r="S39" s="60" t="s">
        <v>358</v>
      </c>
      <c r="T39" s="60" t="s">
        <v>358</v>
      </c>
      <c r="U39" s="60" t="s">
        <v>358</v>
      </c>
      <c r="V39" s="60" t="s">
        <v>358</v>
      </c>
      <c r="W39" s="60" t="s">
        <v>358</v>
      </c>
      <c r="X39" s="96" t="s">
        <v>358</v>
      </c>
    </row>
    <row r="40" spans="1:24" x14ac:dyDescent="0.25">
      <c r="A40" s="101">
        <f>IFERROR(Table2[[#This Row],[Position]],"")</f>
        <v>38</v>
      </c>
      <c r="B40" s="94" t="s">
        <v>341</v>
      </c>
      <c r="C40" s="60">
        <v>38</v>
      </c>
      <c r="D40" s="60">
        <v>2</v>
      </c>
      <c r="E40" s="60">
        <v>23</v>
      </c>
      <c r="F40" s="60" t="s">
        <v>358</v>
      </c>
      <c r="G40" s="60" t="s">
        <v>358</v>
      </c>
      <c r="H40" s="60">
        <v>16</v>
      </c>
      <c r="I40" s="60" t="s">
        <v>358</v>
      </c>
      <c r="J40" s="60" t="s">
        <v>358</v>
      </c>
      <c r="K40" s="60" t="s">
        <v>358</v>
      </c>
      <c r="L40" s="60" t="s">
        <v>358</v>
      </c>
      <c r="M40" s="60">
        <v>7</v>
      </c>
      <c r="N40" s="60" t="s">
        <v>358</v>
      </c>
      <c r="O40" s="60" t="s">
        <v>358</v>
      </c>
      <c r="P40" s="60" t="s">
        <v>358</v>
      </c>
      <c r="Q40" s="60" t="s">
        <v>358</v>
      </c>
      <c r="R40" s="60" t="s">
        <v>358</v>
      </c>
      <c r="S40" s="60" t="s">
        <v>358</v>
      </c>
      <c r="T40" s="60" t="s">
        <v>358</v>
      </c>
      <c r="U40" s="60" t="s">
        <v>358</v>
      </c>
      <c r="V40" s="60" t="s">
        <v>358</v>
      </c>
      <c r="W40" s="60" t="s">
        <v>358</v>
      </c>
      <c r="X40" s="96" t="s">
        <v>358</v>
      </c>
    </row>
    <row r="41" spans="1:24" x14ac:dyDescent="0.25">
      <c r="A41" s="101">
        <f>IFERROR(Table2[[#This Row],[Position]],"")</f>
        <v>40</v>
      </c>
      <c r="B41" s="94" t="s">
        <v>344</v>
      </c>
      <c r="C41" s="60">
        <v>40</v>
      </c>
      <c r="D41" s="60">
        <v>1</v>
      </c>
      <c r="E41" s="60">
        <v>18</v>
      </c>
      <c r="F41" s="60" t="s">
        <v>358</v>
      </c>
      <c r="G41" s="60" t="s">
        <v>358</v>
      </c>
      <c r="H41" s="60" t="s">
        <v>358</v>
      </c>
      <c r="I41" s="60" t="s">
        <v>358</v>
      </c>
      <c r="J41" s="60" t="s">
        <v>358</v>
      </c>
      <c r="K41" s="60" t="s">
        <v>358</v>
      </c>
      <c r="L41" s="60" t="s">
        <v>358</v>
      </c>
      <c r="M41" s="60" t="s">
        <v>358</v>
      </c>
      <c r="N41" s="60" t="s">
        <v>358</v>
      </c>
      <c r="O41" s="60" t="s">
        <v>358</v>
      </c>
      <c r="P41" s="60" t="s">
        <v>358</v>
      </c>
      <c r="Q41" s="60" t="s">
        <v>358</v>
      </c>
      <c r="R41" s="60" t="s">
        <v>358</v>
      </c>
      <c r="S41" s="60" t="s">
        <v>358</v>
      </c>
      <c r="T41" s="60" t="s">
        <v>358</v>
      </c>
      <c r="U41" s="60" t="s">
        <v>358</v>
      </c>
      <c r="V41" s="60" t="s">
        <v>358</v>
      </c>
      <c r="W41" s="60" t="s">
        <v>358</v>
      </c>
      <c r="X41" s="96">
        <v>18</v>
      </c>
    </row>
    <row r="42" spans="1:24" x14ac:dyDescent="0.25">
      <c r="A42" s="101">
        <f>IFERROR(Table2[[#This Row],[Position]],"")</f>
        <v>39</v>
      </c>
      <c r="B42" s="94" t="s">
        <v>342</v>
      </c>
      <c r="C42" s="60">
        <v>39</v>
      </c>
      <c r="D42" s="60">
        <v>1</v>
      </c>
      <c r="E42" s="60">
        <v>18</v>
      </c>
      <c r="F42" s="60" t="s">
        <v>358</v>
      </c>
      <c r="G42" s="60" t="s">
        <v>358</v>
      </c>
      <c r="H42" s="60" t="s">
        <v>358</v>
      </c>
      <c r="I42" s="60" t="s">
        <v>358</v>
      </c>
      <c r="J42" s="60" t="s">
        <v>358</v>
      </c>
      <c r="K42" s="60" t="s">
        <v>358</v>
      </c>
      <c r="L42" s="60" t="s">
        <v>358</v>
      </c>
      <c r="M42" s="60" t="s">
        <v>358</v>
      </c>
      <c r="N42" s="60" t="s">
        <v>358</v>
      </c>
      <c r="O42" s="60" t="s">
        <v>358</v>
      </c>
      <c r="P42" s="60" t="s">
        <v>358</v>
      </c>
      <c r="Q42" s="60" t="s">
        <v>358</v>
      </c>
      <c r="R42" s="60" t="s">
        <v>358</v>
      </c>
      <c r="S42" s="60" t="s">
        <v>358</v>
      </c>
      <c r="T42" s="60">
        <v>18</v>
      </c>
      <c r="U42" s="60" t="s">
        <v>358</v>
      </c>
      <c r="V42" s="60" t="s">
        <v>358</v>
      </c>
      <c r="W42" s="60" t="s">
        <v>358</v>
      </c>
      <c r="X42" s="96" t="s">
        <v>358</v>
      </c>
    </row>
    <row r="43" spans="1:24" x14ac:dyDescent="0.25">
      <c r="A43" s="101">
        <f>IFERROR(Table2[[#This Row],[Position]],"")</f>
        <v>41</v>
      </c>
      <c r="B43" s="94" t="s">
        <v>345</v>
      </c>
      <c r="C43" s="60">
        <v>41</v>
      </c>
      <c r="D43" s="60">
        <v>1</v>
      </c>
      <c r="E43" s="60">
        <v>15</v>
      </c>
      <c r="F43" s="60" t="s">
        <v>358</v>
      </c>
      <c r="G43" s="60" t="s">
        <v>358</v>
      </c>
      <c r="H43" s="60" t="s">
        <v>358</v>
      </c>
      <c r="I43" s="60" t="s">
        <v>358</v>
      </c>
      <c r="J43" s="60" t="s">
        <v>358</v>
      </c>
      <c r="K43" s="60" t="s">
        <v>358</v>
      </c>
      <c r="L43" s="60" t="s">
        <v>358</v>
      </c>
      <c r="M43" s="60" t="s">
        <v>358</v>
      </c>
      <c r="N43" s="60" t="s">
        <v>358</v>
      </c>
      <c r="O43" s="60" t="s">
        <v>358</v>
      </c>
      <c r="P43" s="60" t="s">
        <v>358</v>
      </c>
      <c r="Q43" s="60" t="s">
        <v>358</v>
      </c>
      <c r="R43" s="60" t="s">
        <v>358</v>
      </c>
      <c r="S43" s="60" t="s">
        <v>358</v>
      </c>
      <c r="T43" s="60" t="s">
        <v>358</v>
      </c>
      <c r="U43" s="60" t="s">
        <v>358</v>
      </c>
      <c r="V43" s="60" t="s">
        <v>358</v>
      </c>
      <c r="W43" s="60" t="s">
        <v>358</v>
      </c>
      <c r="X43" s="96">
        <v>15</v>
      </c>
    </row>
    <row r="44" spans="1:24" x14ac:dyDescent="0.25">
      <c r="A44" s="101">
        <f>IFERROR(Table2[[#This Row],[Position]],"")</f>
        <v>42</v>
      </c>
      <c r="B44" s="94" t="s">
        <v>205</v>
      </c>
      <c r="C44" s="60">
        <v>42</v>
      </c>
      <c r="D44" s="60">
        <v>1</v>
      </c>
      <c r="E44" s="60">
        <v>14</v>
      </c>
      <c r="F44" s="60" t="s">
        <v>358</v>
      </c>
      <c r="G44" s="60" t="s">
        <v>358</v>
      </c>
      <c r="H44" s="60" t="s">
        <v>358</v>
      </c>
      <c r="I44" s="60" t="s">
        <v>358</v>
      </c>
      <c r="J44" s="60" t="s">
        <v>358</v>
      </c>
      <c r="K44" s="60" t="s">
        <v>358</v>
      </c>
      <c r="L44" s="60" t="s">
        <v>358</v>
      </c>
      <c r="M44" s="60" t="s">
        <v>358</v>
      </c>
      <c r="N44" s="60" t="s">
        <v>358</v>
      </c>
      <c r="O44" s="60" t="s">
        <v>358</v>
      </c>
      <c r="P44" s="60" t="s">
        <v>358</v>
      </c>
      <c r="Q44" s="60" t="s">
        <v>358</v>
      </c>
      <c r="R44" s="60" t="s">
        <v>358</v>
      </c>
      <c r="S44" s="60" t="s">
        <v>358</v>
      </c>
      <c r="T44" s="60" t="s">
        <v>358</v>
      </c>
      <c r="U44" s="60" t="s">
        <v>358</v>
      </c>
      <c r="V44" s="60" t="s">
        <v>358</v>
      </c>
      <c r="W44" s="60" t="s">
        <v>358</v>
      </c>
      <c r="X44" s="96">
        <v>14</v>
      </c>
    </row>
    <row r="45" spans="1:24" x14ac:dyDescent="0.25">
      <c r="A45" s="101">
        <f>IFERROR(Table2[[#This Row],[Position]],"")</f>
        <v>43</v>
      </c>
      <c r="B45" s="94" t="s">
        <v>40</v>
      </c>
      <c r="C45" s="60">
        <v>43</v>
      </c>
      <c r="D45" s="60">
        <v>1</v>
      </c>
      <c r="E45" s="60">
        <v>11</v>
      </c>
      <c r="F45" s="60" t="s">
        <v>358</v>
      </c>
      <c r="G45" s="60" t="s">
        <v>358</v>
      </c>
      <c r="H45" s="60" t="s">
        <v>358</v>
      </c>
      <c r="I45" s="60" t="s">
        <v>358</v>
      </c>
      <c r="J45" s="60" t="s">
        <v>358</v>
      </c>
      <c r="K45" s="60" t="s">
        <v>358</v>
      </c>
      <c r="L45" s="60" t="s">
        <v>358</v>
      </c>
      <c r="M45" s="60">
        <v>11</v>
      </c>
      <c r="N45" s="60" t="s">
        <v>358</v>
      </c>
      <c r="O45" s="60" t="s">
        <v>358</v>
      </c>
      <c r="P45" s="60" t="s">
        <v>358</v>
      </c>
      <c r="Q45" s="60" t="s">
        <v>358</v>
      </c>
      <c r="R45" s="60" t="s">
        <v>358</v>
      </c>
      <c r="S45" s="60" t="s">
        <v>358</v>
      </c>
      <c r="T45" s="60" t="s">
        <v>358</v>
      </c>
      <c r="U45" s="60" t="s">
        <v>358</v>
      </c>
      <c r="V45" s="60" t="s">
        <v>358</v>
      </c>
      <c r="W45" s="60" t="s">
        <v>358</v>
      </c>
      <c r="X45" s="96" t="s">
        <v>358</v>
      </c>
    </row>
    <row r="46" spans="1:24" x14ac:dyDescent="0.25">
      <c r="A46" s="101">
        <f>IFERROR(Table2[[#This Row],[Position]],"")</f>
        <v>44</v>
      </c>
      <c r="B46" s="94" t="s">
        <v>157</v>
      </c>
      <c r="C46" s="60">
        <v>44</v>
      </c>
      <c r="D46" s="60">
        <v>1</v>
      </c>
      <c r="E46" s="60">
        <v>10</v>
      </c>
      <c r="F46" s="60" t="s">
        <v>358</v>
      </c>
      <c r="G46" s="60" t="s">
        <v>358</v>
      </c>
      <c r="H46" s="60" t="s">
        <v>358</v>
      </c>
      <c r="I46" s="60" t="s">
        <v>358</v>
      </c>
      <c r="J46" s="60" t="s">
        <v>358</v>
      </c>
      <c r="K46" s="60" t="s">
        <v>358</v>
      </c>
      <c r="L46" s="60" t="s">
        <v>358</v>
      </c>
      <c r="M46" s="60" t="s">
        <v>358</v>
      </c>
      <c r="N46" s="60" t="s">
        <v>358</v>
      </c>
      <c r="O46" s="60" t="s">
        <v>358</v>
      </c>
      <c r="P46" s="60" t="s">
        <v>358</v>
      </c>
      <c r="Q46" s="60" t="s">
        <v>358</v>
      </c>
      <c r="R46" s="60" t="s">
        <v>358</v>
      </c>
      <c r="S46" s="60" t="s">
        <v>358</v>
      </c>
      <c r="T46" s="60" t="s">
        <v>358</v>
      </c>
      <c r="U46" s="60" t="s">
        <v>358</v>
      </c>
      <c r="V46" s="60" t="s">
        <v>358</v>
      </c>
      <c r="W46" s="60" t="s">
        <v>358</v>
      </c>
      <c r="X46" s="96">
        <v>10</v>
      </c>
    </row>
    <row r="47" spans="1:24" ht="15.75" thickBot="1" x14ac:dyDescent="0.3">
      <c r="A47" s="101">
        <f>IFERROR(Table2[[#This Row],[Position]],"")</f>
        <v>46</v>
      </c>
      <c r="B47" s="95" t="s">
        <v>238</v>
      </c>
      <c r="C47" s="60">
        <v>46</v>
      </c>
      <c r="D47" s="60">
        <v>1</v>
      </c>
      <c r="E47" s="60">
        <v>9</v>
      </c>
      <c r="F47" s="60" t="s">
        <v>358</v>
      </c>
      <c r="G47" s="60" t="s">
        <v>358</v>
      </c>
      <c r="H47" s="60" t="s">
        <v>358</v>
      </c>
      <c r="I47" s="60" t="s">
        <v>358</v>
      </c>
      <c r="J47" s="60" t="s">
        <v>358</v>
      </c>
      <c r="K47" s="60" t="s">
        <v>358</v>
      </c>
      <c r="L47" s="60" t="s">
        <v>358</v>
      </c>
      <c r="M47" s="60" t="s">
        <v>358</v>
      </c>
      <c r="N47" s="60" t="s">
        <v>358</v>
      </c>
      <c r="O47" s="60" t="s">
        <v>358</v>
      </c>
      <c r="P47" s="60" t="s">
        <v>358</v>
      </c>
      <c r="Q47" s="60" t="s">
        <v>358</v>
      </c>
      <c r="R47" s="60" t="s">
        <v>358</v>
      </c>
      <c r="S47" s="60" t="s">
        <v>358</v>
      </c>
      <c r="T47" s="60" t="s">
        <v>358</v>
      </c>
      <c r="U47" s="60" t="s">
        <v>358</v>
      </c>
      <c r="V47" s="60" t="s">
        <v>358</v>
      </c>
      <c r="W47" s="60" t="s">
        <v>358</v>
      </c>
      <c r="X47" s="96">
        <v>9</v>
      </c>
    </row>
    <row r="48" spans="1:24" ht="15.75" thickBot="1" x14ac:dyDescent="0.3">
      <c r="A48" s="101">
        <f>IFERROR(Table2[[#This Row],[Position]],"")</f>
        <v>45</v>
      </c>
      <c r="B48" s="95" t="s">
        <v>174</v>
      </c>
      <c r="C48" s="60">
        <v>45</v>
      </c>
      <c r="D48" s="60">
        <v>1</v>
      </c>
      <c r="E48" s="60">
        <v>9</v>
      </c>
      <c r="F48" s="60" t="s">
        <v>358</v>
      </c>
      <c r="G48" s="60" t="s">
        <v>358</v>
      </c>
      <c r="H48" s="60" t="s">
        <v>358</v>
      </c>
      <c r="I48" s="60" t="s">
        <v>358</v>
      </c>
      <c r="J48" s="60" t="s">
        <v>358</v>
      </c>
      <c r="K48" s="60" t="s">
        <v>358</v>
      </c>
      <c r="L48" s="60" t="s">
        <v>358</v>
      </c>
      <c r="M48" s="60">
        <v>9</v>
      </c>
      <c r="N48" s="60" t="s">
        <v>358</v>
      </c>
      <c r="O48" s="60" t="s">
        <v>358</v>
      </c>
      <c r="P48" s="60" t="s">
        <v>358</v>
      </c>
      <c r="Q48" s="60" t="s">
        <v>358</v>
      </c>
      <c r="R48" s="60" t="s">
        <v>358</v>
      </c>
      <c r="S48" s="60" t="s">
        <v>358</v>
      </c>
      <c r="T48" s="60" t="s">
        <v>358</v>
      </c>
      <c r="U48" s="60" t="s">
        <v>358</v>
      </c>
      <c r="V48" s="60" t="s">
        <v>358</v>
      </c>
      <c r="W48" s="60" t="s">
        <v>358</v>
      </c>
      <c r="X48" s="96" t="s">
        <v>358</v>
      </c>
    </row>
    <row r="49" spans="1:24" ht="15.75" thickBot="1" x14ac:dyDescent="0.3">
      <c r="A49" s="101">
        <f>IFERROR(Table2[[#This Row],[Position]],"")</f>
        <v>47</v>
      </c>
      <c r="B49" s="95" t="s">
        <v>357</v>
      </c>
      <c r="C49" s="60">
        <v>47</v>
      </c>
      <c r="D49" s="60">
        <v>1</v>
      </c>
      <c r="E49" s="60">
        <v>6</v>
      </c>
      <c r="F49" s="60" t="s">
        <v>358</v>
      </c>
      <c r="G49" s="60" t="s">
        <v>358</v>
      </c>
      <c r="H49" s="60" t="s">
        <v>358</v>
      </c>
      <c r="I49" s="60" t="s">
        <v>358</v>
      </c>
      <c r="J49" s="60" t="s">
        <v>358</v>
      </c>
      <c r="K49" s="60" t="s">
        <v>358</v>
      </c>
      <c r="L49" s="60" t="s">
        <v>358</v>
      </c>
      <c r="M49" s="60">
        <v>6</v>
      </c>
      <c r="N49" s="60" t="s">
        <v>358</v>
      </c>
      <c r="O49" s="60" t="s">
        <v>358</v>
      </c>
      <c r="P49" s="60" t="s">
        <v>358</v>
      </c>
      <c r="Q49" s="60" t="s">
        <v>358</v>
      </c>
      <c r="R49" s="60" t="s">
        <v>358</v>
      </c>
      <c r="S49" s="60" t="s">
        <v>358</v>
      </c>
      <c r="T49" s="60" t="s">
        <v>358</v>
      </c>
      <c r="U49" s="60" t="s">
        <v>358</v>
      </c>
      <c r="V49" s="60" t="s">
        <v>358</v>
      </c>
      <c r="W49" s="60" t="s">
        <v>358</v>
      </c>
      <c r="X49" s="96" t="s">
        <v>358</v>
      </c>
    </row>
    <row r="50" spans="1:24" x14ac:dyDescent="0.25">
      <c r="A50" s="101" t="str">
        <f>IFERROR(Table2[[#This Row],[Position]],"")</f>
        <v/>
      </c>
    </row>
    <row r="51" spans="1:24" x14ac:dyDescent="0.25">
      <c r="A51" s="101" t="str">
        <f>IFERROR(Table2[[#This Row],[Position]],"")</f>
        <v/>
      </c>
    </row>
    <row r="52" spans="1:24" x14ac:dyDescent="0.25">
      <c r="F52" s="73"/>
    </row>
    <row r="53" spans="1:24" ht="77.25" x14ac:dyDescent="0.25">
      <c r="B53" s="97" t="s">
        <v>4</v>
      </c>
      <c r="C53" s="98" t="s">
        <v>260</v>
      </c>
      <c r="D53" s="98" t="s">
        <v>261</v>
      </c>
      <c r="E53" s="98" t="s">
        <v>262</v>
      </c>
      <c r="F53" s="99" t="s">
        <v>271</v>
      </c>
      <c r="G53" s="99" t="s">
        <v>276</v>
      </c>
      <c r="H53" s="99" t="s">
        <v>346</v>
      </c>
      <c r="I53" s="99" t="s">
        <v>347</v>
      </c>
      <c r="J53" s="99" t="s">
        <v>348</v>
      </c>
      <c r="K53" s="99" t="s">
        <v>190</v>
      </c>
      <c r="L53" s="99" t="s">
        <v>191</v>
      </c>
      <c r="M53" s="99" t="s">
        <v>281</v>
      </c>
      <c r="N53" s="99" t="s">
        <v>349</v>
      </c>
      <c r="O53" s="99" t="s">
        <v>350</v>
      </c>
      <c r="P53" s="99" t="s">
        <v>286</v>
      </c>
      <c r="Q53" s="99" t="s">
        <v>194</v>
      </c>
      <c r="R53" s="99" t="s">
        <v>351</v>
      </c>
      <c r="S53" s="99" t="s">
        <v>195</v>
      </c>
      <c r="T53" s="99" t="s">
        <v>352</v>
      </c>
      <c r="U53" s="99" t="s">
        <v>353</v>
      </c>
      <c r="V53" s="99" t="s">
        <v>354</v>
      </c>
      <c r="W53" s="99" t="s">
        <v>355</v>
      </c>
      <c r="X53" s="100" t="s">
        <v>356</v>
      </c>
    </row>
    <row r="54" spans="1:24" x14ac:dyDescent="0.25">
      <c r="A54" s="101">
        <f>IFERROR(Table222[[#This Row],[Position]],"")</f>
        <v>1</v>
      </c>
      <c r="B54" s="94" t="s">
        <v>324</v>
      </c>
      <c r="C54" s="60">
        <v>1</v>
      </c>
      <c r="D54" s="60">
        <v>11</v>
      </c>
      <c r="E54" s="60">
        <v>290</v>
      </c>
      <c r="F54" s="60">
        <v>28</v>
      </c>
      <c r="G54" s="60" t="s">
        <v>358</v>
      </c>
      <c r="H54" s="60">
        <v>29</v>
      </c>
      <c r="I54" s="60" t="s">
        <v>358</v>
      </c>
      <c r="J54" s="60">
        <v>27</v>
      </c>
      <c r="K54" s="60">
        <v>30</v>
      </c>
      <c r="L54" s="60">
        <v>30</v>
      </c>
      <c r="M54" s="60">
        <v>26</v>
      </c>
      <c r="N54" s="60" t="s">
        <v>358</v>
      </c>
      <c r="O54" s="60" t="s">
        <v>358</v>
      </c>
      <c r="P54" s="60">
        <v>30</v>
      </c>
      <c r="Q54" s="60" t="s">
        <v>358</v>
      </c>
      <c r="R54" s="60">
        <v>30</v>
      </c>
      <c r="S54" s="60">
        <v>29</v>
      </c>
      <c r="T54" s="60" t="s">
        <v>358</v>
      </c>
      <c r="U54" s="60" t="s">
        <v>358</v>
      </c>
      <c r="V54" s="60">
        <v>30</v>
      </c>
      <c r="W54" s="60">
        <v>27</v>
      </c>
      <c r="X54" s="60" t="s">
        <v>358</v>
      </c>
    </row>
    <row r="55" spans="1:24" x14ac:dyDescent="0.25">
      <c r="A55" s="101">
        <f>IFERROR(Table222[[#This Row],[Position]],"")</f>
        <v>2</v>
      </c>
      <c r="B55" s="94" t="s">
        <v>135</v>
      </c>
      <c r="C55" s="60">
        <v>2</v>
      </c>
      <c r="D55" s="60">
        <v>10</v>
      </c>
      <c r="E55" s="60">
        <v>283</v>
      </c>
      <c r="F55" s="60">
        <v>30</v>
      </c>
      <c r="G55" s="60" t="s">
        <v>358</v>
      </c>
      <c r="H55" s="60">
        <v>30</v>
      </c>
      <c r="I55" s="60">
        <v>28</v>
      </c>
      <c r="J55" s="60">
        <v>30</v>
      </c>
      <c r="K55" s="60" t="s">
        <v>358</v>
      </c>
      <c r="L55" s="60" t="s">
        <v>358</v>
      </c>
      <c r="M55" s="60">
        <v>28</v>
      </c>
      <c r="N55" s="60">
        <v>29</v>
      </c>
      <c r="O55" s="60" t="s">
        <v>358</v>
      </c>
      <c r="P55" s="60" t="s">
        <v>358</v>
      </c>
      <c r="Q55" s="60">
        <v>30</v>
      </c>
      <c r="R55" s="60" t="s">
        <v>358</v>
      </c>
      <c r="S55" s="60">
        <v>21</v>
      </c>
      <c r="T55" s="60" t="s">
        <v>358</v>
      </c>
      <c r="U55" s="60">
        <v>28</v>
      </c>
      <c r="V55" s="60" t="s">
        <v>358</v>
      </c>
      <c r="W55" s="60" t="s">
        <v>358</v>
      </c>
      <c r="X55" s="96">
        <v>29</v>
      </c>
    </row>
    <row r="56" spans="1:24" x14ac:dyDescent="0.25">
      <c r="A56" s="101">
        <f>IFERROR(Table222[[#This Row],[Position]],"")</f>
        <v>3</v>
      </c>
      <c r="B56" s="94" t="s">
        <v>154</v>
      </c>
      <c r="C56" s="60">
        <v>3</v>
      </c>
      <c r="D56" s="60">
        <v>12</v>
      </c>
      <c r="E56" s="60">
        <v>268</v>
      </c>
      <c r="F56" s="60">
        <v>25</v>
      </c>
      <c r="G56" s="60" t="s">
        <v>358</v>
      </c>
      <c r="H56" s="60">
        <v>25</v>
      </c>
      <c r="I56" s="60" t="s">
        <v>358</v>
      </c>
      <c r="J56" s="60" t="s">
        <v>358</v>
      </c>
      <c r="K56" s="60">
        <v>26</v>
      </c>
      <c r="L56" s="60">
        <v>28</v>
      </c>
      <c r="M56" s="60">
        <v>19</v>
      </c>
      <c r="N56" s="60">
        <v>25</v>
      </c>
      <c r="O56" s="60" t="s">
        <v>358</v>
      </c>
      <c r="P56" s="60">
        <v>28</v>
      </c>
      <c r="Q56" s="60">
        <v>28</v>
      </c>
      <c r="R56" s="60">
        <v>28</v>
      </c>
      <c r="S56" s="60">
        <v>27</v>
      </c>
      <c r="T56" s="60">
        <v>26</v>
      </c>
      <c r="U56" s="60" t="s">
        <v>358</v>
      </c>
      <c r="V56" s="60" t="s">
        <v>358</v>
      </c>
      <c r="W56" s="60" t="s">
        <v>358</v>
      </c>
      <c r="X56" s="96">
        <v>27</v>
      </c>
    </row>
    <row r="57" spans="1:24" x14ac:dyDescent="0.25">
      <c r="A57" s="101">
        <f>IFERROR(Table222[[#This Row],[Position]],"")</f>
        <v>4</v>
      </c>
      <c r="B57" s="94" t="s">
        <v>103</v>
      </c>
      <c r="C57" s="60">
        <v>4</v>
      </c>
      <c r="D57" s="60">
        <v>12</v>
      </c>
      <c r="E57" s="60">
        <v>254</v>
      </c>
      <c r="F57" s="60">
        <v>24</v>
      </c>
      <c r="G57" s="60" t="s">
        <v>358</v>
      </c>
      <c r="H57" s="60">
        <v>23</v>
      </c>
      <c r="I57" s="60">
        <v>30</v>
      </c>
      <c r="J57" s="60" t="s">
        <v>358</v>
      </c>
      <c r="K57" s="60">
        <v>27</v>
      </c>
      <c r="L57" s="60">
        <v>27</v>
      </c>
      <c r="M57" s="60">
        <v>16</v>
      </c>
      <c r="N57" s="60">
        <v>21</v>
      </c>
      <c r="O57" s="60" t="s">
        <v>358</v>
      </c>
      <c r="P57" s="60">
        <v>26</v>
      </c>
      <c r="Q57" s="60" t="s">
        <v>358</v>
      </c>
      <c r="R57" s="60">
        <v>27</v>
      </c>
      <c r="S57" s="60">
        <v>22</v>
      </c>
      <c r="T57" s="60" t="s">
        <v>358</v>
      </c>
      <c r="U57" s="60" t="s">
        <v>358</v>
      </c>
      <c r="V57" s="60" t="s">
        <v>358</v>
      </c>
      <c r="W57" s="60">
        <v>23</v>
      </c>
      <c r="X57" s="96">
        <v>25</v>
      </c>
    </row>
    <row r="58" spans="1:24" x14ac:dyDescent="0.25">
      <c r="A58" s="101">
        <f>IFERROR(Table222[[#This Row],[Position]],"")</f>
        <v>5</v>
      </c>
      <c r="B58" s="94" t="s">
        <v>325</v>
      </c>
      <c r="C58" s="60">
        <v>5</v>
      </c>
      <c r="D58" s="60">
        <v>7</v>
      </c>
      <c r="E58" s="60">
        <v>197</v>
      </c>
      <c r="F58" s="60">
        <v>27</v>
      </c>
      <c r="G58" s="60" t="s">
        <v>358</v>
      </c>
      <c r="H58" s="60" t="s">
        <v>358</v>
      </c>
      <c r="I58" s="60" t="s">
        <v>358</v>
      </c>
      <c r="J58" s="60" t="s">
        <v>358</v>
      </c>
      <c r="K58" s="60" t="s">
        <v>358</v>
      </c>
      <c r="L58" s="60" t="s">
        <v>358</v>
      </c>
      <c r="M58" s="60" t="s">
        <v>358</v>
      </c>
      <c r="N58" s="60">
        <v>28</v>
      </c>
      <c r="O58" s="60" t="s">
        <v>358</v>
      </c>
      <c r="P58" s="60" t="s">
        <v>358</v>
      </c>
      <c r="Q58" s="60">
        <v>27</v>
      </c>
      <c r="R58" s="60" t="s">
        <v>358</v>
      </c>
      <c r="S58" s="60">
        <v>28</v>
      </c>
      <c r="T58" s="60">
        <v>29</v>
      </c>
      <c r="U58" s="60">
        <v>30</v>
      </c>
      <c r="V58" s="60" t="s">
        <v>358</v>
      </c>
      <c r="W58" s="60">
        <v>28</v>
      </c>
      <c r="X58" s="96" t="s">
        <v>358</v>
      </c>
    </row>
    <row r="59" spans="1:24" x14ac:dyDescent="0.25">
      <c r="A59" s="101">
        <f>IFERROR(Table222[[#This Row],[Position]],"")</f>
        <v>7</v>
      </c>
      <c r="B59" s="94" t="s">
        <v>326</v>
      </c>
      <c r="C59" s="60">
        <v>7</v>
      </c>
      <c r="D59" s="60">
        <v>7</v>
      </c>
      <c r="E59" s="60">
        <v>181</v>
      </c>
      <c r="F59" s="60" t="s">
        <v>358</v>
      </c>
      <c r="G59" s="60" t="s">
        <v>358</v>
      </c>
      <c r="H59" s="60">
        <v>27</v>
      </c>
      <c r="I59" s="60" t="s">
        <v>358</v>
      </c>
      <c r="J59" s="60" t="s">
        <v>358</v>
      </c>
      <c r="K59" s="60" t="s">
        <v>358</v>
      </c>
      <c r="L59" s="60">
        <v>29</v>
      </c>
      <c r="M59" s="60">
        <v>24</v>
      </c>
      <c r="N59" s="60" t="s">
        <v>358</v>
      </c>
      <c r="O59" s="60" t="s">
        <v>358</v>
      </c>
      <c r="P59" s="60" t="s">
        <v>358</v>
      </c>
      <c r="Q59" s="60" t="s">
        <v>358</v>
      </c>
      <c r="R59" s="60" t="s">
        <v>358</v>
      </c>
      <c r="S59" s="60">
        <v>23</v>
      </c>
      <c r="T59" s="60">
        <v>27</v>
      </c>
      <c r="U59" s="60" t="s">
        <v>358</v>
      </c>
      <c r="V59" s="60">
        <v>26</v>
      </c>
      <c r="W59" s="60">
        <v>25</v>
      </c>
      <c r="X59" s="96" t="s">
        <v>358</v>
      </c>
    </row>
    <row r="60" spans="1:24" x14ac:dyDescent="0.25">
      <c r="A60" s="101">
        <f>IFERROR(Table222[[#This Row],[Position]],"")</f>
        <v>6</v>
      </c>
      <c r="B60" s="94" t="s">
        <v>65</v>
      </c>
      <c r="C60" s="60">
        <v>6</v>
      </c>
      <c r="D60" s="60">
        <v>7</v>
      </c>
      <c r="E60" s="60">
        <v>181</v>
      </c>
      <c r="F60" s="60">
        <v>26</v>
      </c>
      <c r="G60" s="60" t="s">
        <v>358</v>
      </c>
      <c r="H60" s="60">
        <v>28</v>
      </c>
      <c r="I60" s="60" t="s">
        <v>358</v>
      </c>
      <c r="J60" s="60" t="s">
        <v>358</v>
      </c>
      <c r="K60" s="60" t="s">
        <v>358</v>
      </c>
      <c r="L60" s="60" t="s">
        <v>358</v>
      </c>
      <c r="M60" s="60">
        <v>21</v>
      </c>
      <c r="N60" s="60" t="s">
        <v>358</v>
      </c>
      <c r="O60" s="60" t="s">
        <v>358</v>
      </c>
      <c r="P60" s="60" t="s">
        <v>358</v>
      </c>
      <c r="Q60" s="60">
        <v>26</v>
      </c>
      <c r="R60" s="60">
        <v>29</v>
      </c>
      <c r="S60" s="60">
        <v>24</v>
      </c>
      <c r="T60" s="60" t="s">
        <v>358</v>
      </c>
      <c r="U60" s="60">
        <v>27</v>
      </c>
      <c r="V60" s="60" t="s">
        <v>358</v>
      </c>
      <c r="W60" s="60" t="s">
        <v>358</v>
      </c>
      <c r="X60" s="96" t="s">
        <v>358</v>
      </c>
    </row>
    <row r="61" spans="1:24" x14ac:dyDescent="0.25">
      <c r="A61" s="101">
        <f>IFERROR(Table222[[#This Row],[Position]],"")</f>
        <v>8</v>
      </c>
      <c r="B61" s="94" t="s">
        <v>327</v>
      </c>
      <c r="C61" s="60">
        <v>8</v>
      </c>
      <c r="D61" s="60">
        <v>7</v>
      </c>
      <c r="E61" s="60">
        <v>178</v>
      </c>
      <c r="F61" s="60" t="s">
        <v>358</v>
      </c>
      <c r="G61" s="60" t="s">
        <v>358</v>
      </c>
      <c r="H61" s="60">
        <v>26</v>
      </c>
      <c r="I61" s="60" t="s">
        <v>358</v>
      </c>
      <c r="J61" s="60">
        <v>29</v>
      </c>
      <c r="K61" s="60" t="s">
        <v>358</v>
      </c>
      <c r="L61" s="60" t="s">
        <v>358</v>
      </c>
      <c r="M61" s="60">
        <v>18</v>
      </c>
      <c r="N61" s="60">
        <v>24</v>
      </c>
      <c r="O61" s="60" t="s">
        <v>358</v>
      </c>
      <c r="P61" s="60" t="s">
        <v>358</v>
      </c>
      <c r="Q61" s="60">
        <v>29</v>
      </c>
      <c r="R61" s="60" t="s">
        <v>358</v>
      </c>
      <c r="S61" s="60" t="s">
        <v>358</v>
      </c>
      <c r="T61" s="60" t="s">
        <v>358</v>
      </c>
      <c r="U61" s="60">
        <v>25</v>
      </c>
      <c r="V61" s="60">
        <v>27</v>
      </c>
      <c r="W61" s="60" t="s">
        <v>358</v>
      </c>
      <c r="X61" s="96" t="s">
        <v>358</v>
      </c>
    </row>
    <row r="62" spans="1:24" x14ac:dyDescent="0.25">
      <c r="A62" s="101">
        <f>IFERROR(Table222[[#This Row],[Position]],"")</f>
        <v>9</v>
      </c>
      <c r="B62" s="94" t="s">
        <v>66</v>
      </c>
      <c r="C62" s="60">
        <v>9</v>
      </c>
      <c r="D62" s="60">
        <v>5</v>
      </c>
      <c r="E62" s="60">
        <v>133</v>
      </c>
      <c r="F62" s="60" t="s">
        <v>358</v>
      </c>
      <c r="G62" s="60" t="s">
        <v>358</v>
      </c>
      <c r="H62" s="60" t="s">
        <v>358</v>
      </c>
      <c r="I62" s="60" t="s">
        <v>358</v>
      </c>
      <c r="J62" s="60" t="s">
        <v>358</v>
      </c>
      <c r="K62" s="60">
        <v>28</v>
      </c>
      <c r="L62" s="60" t="s">
        <v>358</v>
      </c>
      <c r="M62" s="60" t="s">
        <v>358</v>
      </c>
      <c r="N62" s="60">
        <v>23</v>
      </c>
      <c r="O62" s="60" t="s">
        <v>358</v>
      </c>
      <c r="P62" s="60">
        <v>29</v>
      </c>
      <c r="Q62" s="60" t="s">
        <v>358</v>
      </c>
      <c r="R62" s="60" t="s">
        <v>358</v>
      </c>
      <c r="S62" s="60">
        <v>25</v>
      </c>
      <c r="T62" s="60" t="s">
        <v>358</v>
      </c>
      <c r="U62" s="60" t="s">
        <v>358</v>
      </c>
      <c r="V62" s="60">
        <v>28</v>
      </c>
      <c r="W62" s="60" t="s">
        <v>358</v>
      </c>
      <c r="X62" s="96" t="s">
        <v>358</v>
      </c>
    </row>
    <row r="63" spans="1:24" x14ac:dyDescent="0.25">
      <c r="A63" s="101">
        <f>IFERROR(Table222[[#This Row],[Position]],"")</f>
        <v>10</v>
      </c>
      <c r="B63" s="94" t="s">
        <v>309</v>
      </c>
      <c r="C63" s="60">
        <v>10</v>
      </c>
      <c r="D63" s="60">
        <v>4</v>
      </c>
      <c r="E63" s="60">
        <v>120</v>
      </c>
      <c r="F63" s="60" t="s">
        <v>358</v>
      </c>
      <c r="G63" s="60" t="s">
        <v>358</v>
      </c>
      <c r="H63" s="60" t="s">
        <v>358</v>
      </c>
      <c r="I63" s="60" t="s">
        <v>358</v>
      </c>
      <c r="J63" s="60" t="s">
        <v>358</v>
      </c>
      <c r="K63" s="60" t="s">
        <v>358</v>
      </c>
      <c r="L63" s="60" t="s">
        <v>358</v>
      </c>
      <c r="M63" s="60">
        <v>30</v>
      </c>
      <c r="N63" s="60">
        <v>30</v>
      </c>
      <c r="O63" s="60" t="s">
        <v>358</v>
      </c>
      <c r="P63" s="60" t="s">
        <v>358</v>
      </c>
      <c r="Q63" s="60" t="s">
        <v>358</v>
      </c>
      <c r="R63" s="60" t="s">
        <v>358</v>
      </c>
      <c r="S63" s="60">
        <v>30</v>
      </c>
      <c r="T63" s="60">
        <v>30</v>
      </c>
      <c r="U63" s="60" t="s">
        <v>358</v>
      </c>
      <c r="V63" s="60" t="s">
        <v>358</v>
      </c>
      <c r="W63" s="60" t="s">
        <v>358</v>
      </c>
      <c r="X63" s="96" t="s">
        <v>358</v>
      </c>
    </row>
    <row r="64" spans="1:24" x14ac:dyDescent="0.25">
      <c r="A64" s="101">
        <f>IFERROR(Table222[[#This Row],[Position]],"")</f>
        <v>11</v>
      </c>
      <c r="B64" s="94" t="s">
        <v>134</v>
      </c>
      <c r="C64" s="60">
        <v>11</v>
      </c>
      <c r="D64" s="60">
        <v>4</v>
      </c>
      <c r="E64" s="60">
        <v>119</v>
      </c>
      <c r="F64" s="60" t="s">
        <v>358</v>
      </c>
      <c r="G64" s="60">
        <v>30</v>
      </c>
      <c r="H64" s="60" t="s">
        <v>358</v>
      </c>
      <c r="I64" s="60" t="s">
        <v>358</v>
      </c>
      <c r="J64" s="60" t="s">
        <v>358</v>
      </c>
      <c r="K64" s="60" t="s">
        <v>358</v>
      </c>
      <c r="L64" s="60" t="s">
        <v>358</v>
      </c>
      <c r="M64" s="60">
        <v>29</v>
      </c>
      <c r="N64" s="60" t="s">
        <v>358</v>
      </c>
      <c r="O64" s="60" t="s">
        <v>358</v>
      </c>
      <c r="P64" s="60" t="s">
        <v>358</v>
      </c>
      <c r="Q64" s="60" t="s">
        <v>358</v>
      </c>
      <c r="R64" s="60" t="s">
        <v>358</v>
      </c>
      <c r="S64" s="60" t="s">
        <v>358</v>
      </c>
      <c r="T64" s="60" t="s">
        <v>358</v>
      </c>
      <c r="U64" s="60" t="s">
        <v>358</v>
      </c>
      <c r="V64" s="60" t="s">
        <v>358</v>
      </c>
      <c r="W64" s="60">
        <v>30</v>
      </c>
      <c r="X64" s="96">
        <v>30</v>
      </c>
    </row>
    <row r="65" spans="1:24" x14ac:dyDescent="0.25">
      <c r="A65" s="101">
        <f>IFERROR(Table222[[#This Row],[Position]],"")</f>
        <v>12</v>
      </c>
      <c r="B65" s="94" t="s">
        <v>311</v>
      </c>
      <c r="C65" s="60">
        <v>12</v>
      </c>
      <c r="D65" s="60">
        <v>4</v>
      </c>
      <c r="E65" s="60">
        <v>104</v>
      </c>
      <c r="F65" s="60" t="s">
        <v>358</v>
      </c>
      <c r="G65" s="60" t="s">
        <v>358</v>
      </c>
      <c r="H65" s="60" t="s">
        <v>358</v>
      </c>
      <c r="I65" s="60" t="s">
        <v>358</v>
      </c>
      <c r="J65" s="60" t="s">
        <v>358</v>
      </c>
      <c r="K65" s="60">
        <v>29</v>
      </c>
      <c r="L65" s="60" t="s">
        <v>358</v>
      </c>
      <c r="M65" s="60">
        <v>22</v>
      </c>
      <c r="N65" s="60">
        <v>27</v>
      </c>
      <c r="O65" s="60" t="s">
        <v>358</v>
      </c>
      <c r="P65" s="60" t="s">
        <v>358</v>
      </c>
      <c r="Q65" s="60" t="s">
        <v>358</v>
      </c>
      <c r="R65" s="60" t="s">
        <v>358</v>
      </c>
      <c r="S65" s="60">
        <v>26</v>
      </c>
      <c r="T65" s="60" t="s">
        <v>358</v>
      </c>
      <c r="U65" s="60" t="s">
        <v>358</v>
      </c>
      <c r="V65" s="60" t="s">
        <v>358</v>
      </c>
      <c r="W65" s="60" t="s">
        <v>358</v>
      </c>
      <c r="X65" s="96" t="s">
        <v>358</v>
      </c>
    </row>
    <row r="66" spans="1:24" x14ac:dyDescent="0.25">
      <c r="A66" s="101">
        <f>IFERROR(Table222[[#This Row],[Position]],"")</f>
        <v>13</v>
      </c>
      <c r="B66" s="94" t="s">
        <v>310</v>
      </c>
      <c r="C66" s="60">
        <v>13</v>
      </c>
      <c r="D66" s="60">
        <v>4</v>
      </c>
      <c r="E66" s="60">
        <v>100</v>
      </c>
      <c r="F66" s="60" t="s">
        <v>358</v>
      </c>
      <c r="G66" s="60">
        <v>26</v>
      </c>
      <c r="H66" s="60">
        <v>20</v>
      </c>
      <c r="I66" s="60">
        <v>29</v>
      </c>
      <c r="J66" s="60" t="s">
        <v>358</v>
      </c>
      <c r="K66" s="60" t="s">
        <v>358</v>
      </c>
      <c r="L66" s="60" t="s">
        <v>358</v>
      </c>
      <c r="M66" s="60" t="s">
        <v>358</v>
      </c>
      <c r="N66" s="60" t="s">
        <v>358</v>
      </c>
      <c r="O66" s="60" t="s">
        <v>358</v>
      </c>
      <c r="P66" s="60" t="s">
        <v>358</v>
      </c>
      <c r="Q66" s="60" t="s">
        <v>358</v>
      </c>
      <c r="R66" s="60">
        <v>25</v>
      </c>
      <c r="S66" s="60" t="s">
        <v>358</v>
      </c>
      <c r="T66" s="60" t="s">
        <v>358</v>
      </c>
      <c r="U66" s="60" t="s">
        <v>358</v>
      </c>
      <c r="V66" s="60" t="s">
        <v>358</v>
      </c>
      <c r="W66" s="60" t="s">
        <v>358</v>
      </c>
      <c r="X66" s="96" t="s">
        <v>358</v>
      </c>
    </row>
    <row r="67" spans="1:24" x14ac:dyDescent="0.25">
      <c r="A67" s="101">
        <f>IFERROR(Table222[[#This Row],[Position]],"")</f>
        <v>14</v>
      </c>
      <c r="B67" s="94" t="s">
        <v>329</v>
      </c>
      <c r="C67" s="60">
        <v>14</v>
      </c>
      <c r="D67" s="60">
        <v>5</v>
      </c>
      <c r="E67" s="60">
        <v>96</v>
      </c>
      <c r="F67" s="60" t="s">
        <v>358</v>
      </c>
      <c r="G67" s="60" t="s">
        <v>358</v>
      </c>
      <c r="H67" s="60" t="s">
        <v>358</v>
      </c>
      <c r="I67" s="60" t="s">
        <v>358</v>
      </c>
      <c r="J67" s="60" t="s">
        <v>358</v>
      </c>
      <c r="K67" s="60">
        <v>23</v>
      </c>
      <c r="L67" s="60" t="s">
        <v>358</v>
      </c>
      <c r="M67" s="60">
        <v>7</v>
      </c>
      <c r="N67" s="60">
        <v>19</v>
      </c>
      <c r="O67" s="60" t="s">
        <v>358</v>
      </c>
      <c r="P67" s="60" t="s">
        <v>358</v>
      </c>
      <c r="Q67" s="60">
        <v>25</v>
      </c>
      <c r="R67" s="60" t="s">
        <v>358</v>
      </c>
      <c r="S67" s="60" t="s">
        <v>358</v>
      </c>
      <c r="T67" s="60" t="s">
        <v>358</v>
      </c>
      <c r="U67" s="60">
        <v>22</v>
      </c>
      <c r="V67" s="60" t="s">
        <v>358</v>
      </c>
      <c r="W67" s="60" t="s">
        <v>358</v>
      </c>
      <c r="X67" s="96" t="s">
        <v>358</v>
      </c>
    </row>
    <row r="68" spans="1:24" x14ac:dyDescent="0.25">
      <c r="A68" s="101">
        <f>IFERROR(Table222[[#This Row],[Position]],"")</f>
        <v>15</v>
      </c>
      <c r="B68" s="94" t="s">
        <v>68</v>
      </c>
      <c r="C68" s="60">
        <v>15</v>
      </c>
      <c r="D68" s="60">
        <v>5</v>
      </c>
      <c r="E68" s="60">
        <v>95</v>
      </c>
      <c r="F68" s="60" t="s">
        <v>358</v>
      </c>
      <c r="G68" s="60" t="s">
        <v>358</v>
      </c>
      <c r="H68" s="60">
        <v>18</v>
      </c>
      <c r="I68" s="60" t="s">
        <v>358</v>
      </c>
      <c r="J68" s="60" t="s">
        <v>358</v>
      </c>
      <c r="K68" s="60">
        <v>22</v>
      </c>
      <c r="L68" s="60">
        <v>25</v>
      </c>
      <c r="M68" s="60">
        <v>12</v>
      </c>
      <c r="N68" s="60">
        <v>18</v>
      </c>
      <c r="O68" s="60" t="s">
        <v>358</v>
      </c>
      <c r="P68" s="60" t="s">
        <v>358</v>
      </c>
      <c r="Q68" s="60" t="s">
        <v>358</v>
      </c>
      <c r="R68" s="60" t="s">
        <v>358</v>
      </c>
      <c r="S68" s="60" t="s">
        <v>358</v>
      </c>
      <c r="T68" s="60" t="s">
        <v>358</v>
      </c>
      <c r="U68" s="60" t="s">
        <v>358</v>
      </c>
      <c r="V68" s="60" t="s">
        <v>358</v>
      </c>
      <c r="W68" s="60" t="s">
        <v>358</v>
      </c>
      <c r="X68" s="96" t="s">
        <v>358</v>
      </c>
    </row>
    <row r="69" spans="1:24" x14ac:dyDescent="0.25">
      <c r="A69" s="101">
        <f>IFERROR(Table222[[#This Row],[Position]],"")</f>
        <v>16</v>
      </c>
      <c r="B69" s="94" t="s">
        <v>72</v>
      </c>
      <c r="C69" s="60">
        <v>16</v>
      </c>
      <c r="D69" s="60">
        <v>4</v>
      </c>
      <c r="E69" s="60">
        <v>91</v>
      </c>
      <c r="F69" s="60" t="s">
        <v>358</v>
      </c>
      <c r="G69" s="60" t="s">
        <v>358</v>
      </c>
      <c r="H69" s="60" t="s">
        <v>358</v>
      </c>
      <c r="I69" s="60" t="s">
        <v>358</v>
      </c>
      <c r="J69" s="60" t="s">
        <v>358</v>
      </c>
      <c r="K69" s="60">
        <v>20</v>
      </c>
      <c r="L69" s="60">
        <v>22</v>
      </c>
      <c r="M69" s="60" t="s">
        <v>358</v>
      </c>
      <c r="N69" s="60" t="s">
        <v>358</v>
      </c>
      <c r="O69" s="60" t="s">
        <v>358</v>
      </c>
      <c r="P69" s="60">
        <v>25</v>
      </c>
      <c r="Q69" s="60" t="s">
        <v>358</v>
      </c>
      <c r="R69" s="60">
        <v>24</v>
      </c>
      <c r="S69" s="60" t="s">
        <v>358</v>
      </c>
      <c r="T69" s="60" t="s">
        <v>358</v>
      </c>
      <c r="U69" s="60" t="s">
        <v>358</v>
      </c>
      <c r="V69" s="60" t="s">
        <v>358</v>
      </c>
      <c r="W69" s="60" t="s">
        <v>358</v>
      </c>
      <c r="X69" s="96" t="s">
        <v>358</v>
      </c>
    </row>
    <row r="70" spans="1:24" x14ac:dyDescent="0.25">
      <c r="A70" s="101">
        <f>IFERROR(Table222[[#This Row],[Position]],"")</f>
        <v>17</v>
      </c>
      <c r="B70" s="94" t="s">
        <v>76</v>
      </c>
      <c r="C70" s="60">
        <v>17</v>
      </c>
      <c r="D70" s="60">
        <v>4</v>
      </c>
      <c r="E70" s="60">
        <v>88</v>
      </c>
      <c r="F70" s="60" t="s">
        <v>358</v>
      </c>
      <c r="G70" s="60" t="s">
        <v>358</v>
      </c>
      <c r="H70" s="60">
        <v>21</v>
      </c>
      <c r="I70" s="60" t="s">
        <v>358</v>
      </c>
      <c r="J70" s="60" t="s">
        <v>358</v>
      </c>
      <c r="K70" s="60">
        <v>25</v>
      </c>
      <c r="L70" s="60" t="s">
        <v>358</v>
      </c>
      <c r="M70" s="60">
        <v>20</v>
      </c>
      <c r="N70" s="60" t="s">
        <v>358</v>
      </c>
      <c r="O70" s="60" t="s">
        <v>358</v>
      </c>
      <c r="P70" s="60" t="s">
        <v>358</v>
      </c>
      <c r="Q70" s="60" t="s">
        <v>358</v>
      </c>
      <c r="R70" s="60" t="s">
        <v>358</v>
      </c>
      <c r="S70" s="60" t="s">
        <v>358</v>
      </c>
      <c r="T70" s="60">
        <v>22</v>
      </c>
      <c r="U70" s="60" t="s">
        <v>358</v>
      </c>
      <c r="V70" s="60" t="s">
        <v>358</v>
      </c>
      <c r="W70" s="60" t="s">
        <v>358</v>
      </c>
      <c r="X70" s="96" t="s">
        <v>358</v>
      </c>
    </row>
    <row r="71" spans="1:24" x14ac:dyDescent="0.25">
      <c r="A71" s="101">
        <f>IFERROR(Table222[[#This Row],[Position]],"")</f>
        <v>19</v>
      </c>
      <c r="B71" s="94" t="s">
        <v>69</v>
      </c>
      <c r="C71" s="60">
        <v>19</v>
      </c>
      <c r="D71" s="60">
        <v>4</v>
      </c>
      <c r="E71" s="60">
        <v>86</v>
      </c>
      <c r="F71" s="60" t="s">
        <v>358</v>
      </c>
      <c r="G71" s="60" t="s">
        <v>358</v>
      </c>
      <c r="H71" s="60">
        <v>24</v>
      </c>
      <c r="I71" s="60" t="s">
        <v>358</v>
      </c>
      <c r="J71" s="60" t="s">
        <v>358</v>
      </c>
      <c r="K71" s="60" t="s">
        <v>358</v>
      </c>
      <c r="L71" s="60" t="s">
        <v>358</v>
      </c>
      <c r="M71" s="60">
        <v>15</v>
      </c>
      <c r="N71" s="60">
        <v>20</v>
      </c>
      <c r="O71" s="60" t="s">
        <v>358</v>
      </c>
      <c r="P71" s="60">
        <v>27</v>
      </c>
      <c r="Q71" s="60" t="s">
        <v>358</v>
      </c>
      <c r="R71" s="60" t="s">
        <v>358</v>
      </c>
      <c r="S71" s="60" t="s">
        <v>358</v>
      </c>
      <c r="T71" s="60" t="s">
        <v>358</v>
      </c>
      <c r="U71" s="60" t="s">
        <v>358</v>
      </c>
      <c r="V71" s="60" t="s">
        <v>358</v>
      </c>
      <c r="W71" s="60" t="s">
        <v>358</v>
      </c>
      <c r="X71" s="96" t="s">
        <v>358</v>
      </c>
    </row>
    <row r="72" spans="1:24" x14ac:dyDescent="0.25">
      <c r="A72" s="101">
        <f>IFERROR(Table222[[#This Row],[Position]],"")</f>
        <v>18</v>
      </c>
      <c r="B72" s="94" t="s">
        <v>137</v>
      </c>
      <c r="C72" s="60">
        <v>18</v>
      </c>
      <c r="D72" s="60">
        <v>3</v>
      </c>
      <c r="E72" s="60">
        <v>86</v>
      </c>
      <c r="F72" s="60" t="s">
        <v>358</v>
      </c>
      <c r="G72" s="60">
        <v>29</v>
      </c>
      <c r="H72" s="60" t="s">
        <v>358</v>
      </c>
      <c r="I72" s="60" t="s">
        <v>358</v>
      </c>
      <c r="J72" s="60">
        <v>28</v>
      </c>
      <c r="K72" s="60" t="s">
        <v>358</v>
      </c>
      <c r="L72" s="60" t="s">
        <v>358</v>
      </c>
      <c r="M72" s="60" t="s">
        <v>358</v>
      </c>
      <c r="N72" s="60" t="s">
        <v>358</v>
      </c>
      <c r="O72" s="60" t="s">
        <v>358</v>
      </c>
      <c r="P72" s="60" t="s">
        <v>358</v>
      </c>
      <c r="Q72" s="60" t="s">
        <v>358</v>
      </c>
      <c r="R72" s="60" t="s">
        <v>358</v>
      </c>
      <c r="S72" s="60" t="s">
        <v>358</v>
      </c>
      <c r="T72" s="60" t="s">
        <v>358</v>
      </c>
      <c r="U72" s="60">
        <v>29</v>
      </c>
      <c r="V72" s="60" t="s">
        <v>358</v>
      </c>
      <c r="W72" s="60" t="s">
        <v>358</v>
      </c>
      <c r="X72" s="96" t="s">
        <v>358</v>
      </c>
    </row>
    <row r="73" spans="1:24" x14ac:dyDescent="0.25">
      <c r="A73" s="101">
        <f>IFERROR(Table222[[#This Row],[Position]],"")</f>
        <v>20</v>
      </c>
      <c r="B73" s="94" t="s">
        <v>211</v>
      </c>
      <c r="C73" s="60">
        <v>20</v>
      </c>
      <c r="D73" s="60">
        <v>4</v>
      </c>
      <c r="E73" s="60">
        <v>83</v>
      </c>
      <c r="F73" s="60">
        <v>23</v>
      </c>
      <c r="G73" s="60" t="s">
        <v>358</v>
      </c>
      <c r="H73" s="60" t="s">
        <v>358</v>
      </c>
      <c r="I73" s="60" t="s">
        <v>358</v>
      </c>
      <c r="J73" s="60" t="s">
        <v>358</v>
      </c>
      <c r="K73" s="60" t="s">
        <v>358</v>
      </c>
      <c r="L73" s="60" t="s">
        <v>358</v>
      </c>
      <c r="M73" s="60">
        <v>13</v>
      </c>
      <c r="N73" s="60" t="s">
        <v>358</v>
      </c>
      <c r="O73" s="60" t="s">
        <v>358</v>
      </c>
      <c r="P73" s="60" t="s">
        <v>358</v>
      </c>
      <c r="Q73" s="60" t="s">
        <v>358</v>
      </c>
      <c r="R73" s="60" t="s">
        <v>358</v>
      </c>
      <c r="S73" s="60" t="s">
        <v>358</v>
      </c>
      <c r="T73" s="60">
        <v>24</v>
      </c>
      <c r="U73" s="60">
        <v>23</v>
      </c>
      <c r="V73" s="60" t="s">
        <v>358</v>
      </c>
      <c r="W73" s="60" t="s">
        <v>358</v>
      </c>
      <c r="X73" s="96" t="s">
        <v>358</v>
      </c>
    </row>
    <row r="74" spans="1:24" x14ac:dyDescent="0.25">
      <c r="A74" s="101">
        <f>IFERROR(Table222[[#This Row],[Position]],"")</f>
        <v>21</v>
      </c>
      <c r="B74" s="94" t="s">
        <v>84</v>
      </c>
      <c r="C74" s="60">
        <v>21</v>
      </c>
      <c r="D74" s="60">
        <v>3</v>
      </c>
      <c r="E74" s="60">
        <v>81</v>
      </c>
      <c r="F74" s="60" t="s">
        <v>358</v>
      </c>
      <c r="G74" s="60" t="s">
        <v>358</v>
      </c>
      <c r="H74" s="60" t="s">
        <v>358</v>
      </c>
      <c r="I74" s="60" t="s">
        <v>358</v>
      </c>
      <c r="J74" s="60" t="s">
        <v>358</v>
      </c>
      <c r="K74" s="60" t="s">
        <v>358</v>
      </c>
      <c r="L74" s="60" t="s">
        <v>358</v>
      </c>
      <c r="M74" s="60">
        <v>27</v>
      </c>
      <c r="N74" s="60" t="s">
        <v>358</v>
      </c>
      <c r="O74" s="60" t="s">
        <v>358</v>
      </c>
      <c r="P74" s="60" t="s">
        <v>358</v>
      </c>
      <c r="Q74" s="60" t="s">
        <v>358</v>
      </c>
      <c r="R74" s="60" t="s">
        <v>358</v>
      </c>
      <c r="S74" s="60" t="s">
        <v>358</v>
      </c>
      <c r="T74" s="60" t="s">
        <v>358</v>
      </c>
      <c r="U74" s="60" t="s">
        <v>358</v>
      </c>
      <c r="V74" s="60">
        <v>25</v>
      </c>
      <c r="W74" s="60">
        <v>29</v>
      </c>
      <c r="X74" s="96" t="s">
        <v>358</v>
      </c>
    </row>
    <row r="75" spans="1:24" x14ac:dyDescent="0.25">
      <c r="A75" s="101">
        <f>IFERROR(Table222[[#This Row],[Position]],"")</f>
        <v>22</v>
      </c>
      <c r="B75" s="94" t="s">
        <v>332</v>
      </c>
      <c r="C75" s="60">
        <v>22</v>
      </c>
      <c r="D75" s="60">
        <v>3</v>
      </c>
      <c r="E75" s="60">
        <v>80</v>
      </c>
      <c r="F75" s="60">
        <v>29</v>
      </c>
      <c r="G75" s="60" t="s">
        <v>358</v>
      </c>
      <c r="H75" s="60" t="s">
        <v>358</v>
      </c>
      <c r="I75" s="60" t="s">
        <v>358</v>
      </c>
      <c r="J75" s="60" t="s">
        <v>358</v>
      </c>
      <c r="K75" s="60" t="s">
        <v>358</v>
      </c>
      <c r="L75" s="60" t="s">
        <v>358</v>
      </c>
      <c r="M75" s="60" t="s">
        <v>358</v>
      </c>
      <c r="N75" s="60" t="s">
        <v>358</v>
      </c>
      <c r="O75" s="60" t="s">
        <v>358</v>
      </c>
      <c r="P75" s="60" t="s">
        <v>358</v>
      </c>
      <c r="Q75" s="60" t="s">
        <v>358</v>
      </c>
      <c r="R75" s="60" t="s">
        <v>358</v>
      </c>
      <c r="S75" s="60" t="s">
        <v>358</v>
      </c>
      <c r="T75" s="60">
        <v>25</v>
      </c>
      <c r="U75" s="60" t="s">
        <v>358</v>
      </c>
      <c r="V75" s="60" t="s">
        <v>358</v>
      </c>
      <c r="W75" s="60">
        <v>26</v>
      </c>
      <c r="X75" s="96" t="s">
        <v>358</v>
      </c>
    </row>
    <row r="76" spans="1:24" x14ac:dyDescent="0.25">
      <c r="A76" s="101">
        <f>IFERROR(Table222[[#This Row],[Position]],"")</f>
        <v>24</v>
      </c>
      <c r="B76" s="94" t="s">
        <v>249</v>
      </c>
      <c r="C76" s="60">
        <v>24</v>
      </c>
      <c r="D76" s="60">
        <v>3</v>
      </c>
      <c r="E76" s="60">
        <v>79</v>
      </c>
      <c r="F76" s="60" t="s">
        <v>358</v>
      </c>
      <c r="G76" s="60">
        <v>28</v>
      </c>
      <c r="H76" s="60" t="s">
        <v>358</v>
      </c>
      <c r="I76" s="60" t="s">
        <v>358</v>
      </c>
      <c r="J76" s="60" t="s">
        <v>358</v>
      </c>
      <c r="K76" s="60" t="s">
        <v>358</v>
      </c>
      <c r="L76" s="60" t="s">
        <v>358</v>
      </c>
      <c r="M76" s="60">
        <v>23</v>
      </c>
      <c r="N76" s="60" t="s">
        <v>358</v>
      </c>
      <c r="O76" s="60" t="s">
        <v>358</v>
      </c>
      <c r="P76" s="60" t="s">
        <v>358</v>
      </c>
      <c r="Q76" s="60" t="s">
        <v>358</v>
      </c>
      <c r="R76" s="60" t="s">
        <v>358</v>
      </c>
      <c r="S76" s="60" t="s">
        <v>358</v>
      </c>
      <c r="T76" s="60" t="s">
        <v>358</v>
      </c>
      <c r="U76" s="60" t="s">
        <v>358</v>
      </c>
      <c r="V76" s="60" t="s">
        <v>358</v>
      </c>
      <c r="W76" s="60" t="s">
        <v>358</v>
      </c>
      <c r="X76" s="96">
        <v>28</v>
      </c>
    </row>
    <row r="77" spans="1:24" x14ac:dyDescent="0.25">
      <c r="A77" s="101">
        <f>IFERROR(Table222[[#This Row],[Position]],"")</f>
        <v>23</v>
      </c>
      <c r="B77" s="94" t="s">
        <v>333</v>
      </c>
      <c r="C77" s="60">
        <v>23</v>
      </c>
      <c r="D77" s="60">
        <v>3</v>
      </c>
      <c r="E77" s="60">
        <v>79</v>
      </c>
      <c r="F77" s="60" t="s">
        <v>358</v>
      </c>
      <c r="G77" s="60" t="s">
        <v>358</v>
      </c>
      <c r="H77" s="60" t="s">
        <v>358</v>
      </c>
      <c r="I77" s="60" t="s">
        <v>358</v>
      </c>
      <c r="J77" s="60" t="s">
        <v>358</v>
      </c>
      <c r="K77" s="60" t="s">
        <v>358</v>
      </c>
      <c r="L77" s="60" t="s">
        <v>358</v>
      </c>
      <c r="M77" s="60">
        <v>25</v>
      </c>
      <c r="N77" s="60">
        <v>26</v>
      </c>
      <c r="O77" s="60" t="s">
        <v>358</v>
      </c>
      <c r="P77" s="60" t="s">
        <v>358</v>
      </c>
      <c r="Q77" s="60" t="s">
        <v>358</v>
      </c>
      <c r="R77" s="60" t="s">
        <v>358</v>
      </c>
      <c r="S77" s="60" t="s">
        <v>358</v>
      </c>
      <c r="T77" s="60">
        <v>28</v>
      </c>
      <c r="U77" s="60" t="s">
        <v>358</v>
      </c>
      <c r="V77" s="60" t="s">
        <v>358</v>
      </c>
      <c r="W77" s="60" t="s">
        <v>358</v>
      </c>
      <c r="X77" s="96" t="s">
        <v>358</v>
      </c>
    </row>
    <row r="78" spans="1:24" x14ac:dyDescent="0.25">
      <c r="A78" s="101">
        <f>IFERROR(Table222[[#This Row],[Position]],"")</f>
        <v>25</v>
      </c>
      <c r="B78" s="94" t="s">
        <v>253</v>
      </c>
      <c r="C78" s="60">
        <v>25</v>
      </c>
      <c r="D78" s="60">
        <v>4</v>
      </c>
      <c r="E78" s="60">
        <v>75</v>
      </c>
      <c r="F78" s="60">
        <v>22</v>
      </c>
      <c r="G78" s="60" t="s">
        <v>358</v>
      </c>
      <c r="H78" s="60" t="s">
        <v>358</v>
      </c>
      <c r="I78" s="60" t="s">
        <v>358</v>
      </c>
      <c r="J78" s="60" t="s">
        <v>358</v>
      </c>
      <c r="K78" s="60" t="s">
        <v>358</v>
      </c>
      <c r="L78" s="60">
        <v>26</v>
      </c>
      <c r="M78" s="60">
        <v>10</v>
      </c>
      <c r="N78" s="60">
        <v>17</v>
      </c>
      <c r="O78" s="60" t="s">
        <v>358</v>
      </c>
      <c r="P78" s="60" t="s">
        <v>358</v>
      </c>
      <c r="Q78" s="60" t="s">
        <v>358</v>
      </c>
      <c r="R78" s="60" t="s">
        <v>358</v>
      </c>
      <c r="S78" s="60" t="s">
        <v>358</v>
      </c>
      <c r="T78" s="60" t="s">
        <v>358</v>
      </c>
      <c r="U78" s="60" t="s">
        <v>358</v>
      </c>
      <c r="V78" s="60" t="s">
        <v>358</v>
      </c>
      <c r="W78" s="60" t="s">
        <v>358</v>
      </c>
      <c r="X78" s="96" t="s">
        <v>358</v>
      </c>
    </row>
    <row r="79" spans="1:24" x14ac:dyDescent="0.25">
      <c r="A79" s="101">
        <f>IFERROR(Table222[[#This Row],[Position]],"")</f>
        <v>27</v>
      </c>
      <c r="B79" s="94" t="s">
        <v>334</v>
      </c>
      <c r="C79" s="60">
        <v>27</v>
      </c>
      <c r="D79" s="60">
        <v>3</v>
      </c>
      <c r="E79" s="60">
        <v>72</v>
      </c>
      <c r="F79" s="60" t="s">
        <v>358</v>
      </c>
      <c r="G79" s="60">
        <v>25</v>
      </c>
      <c r="H79" s="60" t="s">
        <v>358</v>
      </c>
      <c r="I79" s="60" t="s">
        <v>358</v>
      </c>
      <c r="J79" s="60" t="s">
        <v>358</v>
      </c>
      <c r="K79" s="60">
        <v>24</v>
      </c>
      <c r="L79" s="60" t="s">
        <v>358</v>
      </c>
      <c r="M79" s="60" t="s">
        <v>358</v>
      </c>
      <c r="N79" s="60" t="s">
        <v>358</v>
      </c>
      <c r="O79" s="60" t="s">
        <v>358</v>
      </c>
      <c r="P79" s="60" t="s">
        <v>358</v>
      </c>
      <c r="Q79" s="60" t="s">
        <v>358</v>
      </c>
      <c r="R79" s="60" t="s">
        <v>358</v>
      </c>
      <c r="S79" s="60" t="s">
        <v>358</v>
      </c>
      <c r="T79" s="60">
        <v>23</v>
      </c>
      <c r="U79" s="60" t="s">
        <v>358</v>
      </c>
      <c r="V79" s="60" t="s">
        <v>358</v>
      </c>
      <c r="W79" s="60" t="s">
        <v>358</v>
      </c>
      <c r="X79" s="96" t="s">
        <v>358</v>
      </c>
    </row>
    <row r="80" spans="1:24" x14ac:dyDescent="0.25">
      <c r="A80" s="101">
        <f>IFERROR(Table222[[#This Row],[Position]],"")</f>
        <v>26</v>
      </c>
      <c r="B80" s="94" t="s">
        <v>263</v>
      </c>
      <c r="C80" s="60">
        <v>26</v>
      </c>
      <c r="D80" s="60">
        <v>3</v>
      </c>
      <c r="E80" s="60">
        <v>72</v>
      </c>
      <c r="F80" s="60" t="s">
        <v>358</v>
      </c>
      <c r="G80" s="60" t="s">
        <v>358</v>
      </c>
      <c r="H80" s="60">
        <v>22</v>
      </c>
      <c r="I80" s="60" t="s">
        <v>358</v>
      </c>
      <c r="J80" s="60" t="s">
        <v>358</v>
      </c>
      <c r="K80" s="60" t="s">
        <v>358</v>
      </c>
      <c r="L80" s="60" t="s">
        <v>358</v>
      </c>
      <c r="M80" s="60" t="s">
        <v>358</v>
      </c>
      <c r="N80" s="60" t="s">
        <v>358</v>
      </c>
      <c r="O80" s="60" t="s">
        <v>358</v>
      </c>
      <c r="P80" s="60" t="s">
        <v>358</v>
      </c>
      <c r="Q80" s="60" t="s">
        <v>358</v>
      </c>
      <c r="R80" s="60">
        <v>26</v>
      </c>
      <c r="S80" s="60" t="s">
        <v>358</v>
      </c>
      <c r="T80" s="60" t="s">
        <v>358</v>
      </c>
      <c r="U80" s="60">
        <v>24</v>
      </c>
      <c r="V80" s="60" t="s">
        <v>358</v>
      </c>
      <c r="W80" s="60" t="s">
        <v>358</v>
      </c>
      <c r="X80" s="96" t="s">
        <v>358</v>
      </c>
    </row>
    <row r="81" spans="1:24" x14ac:dyDescent="0.25">
      <c r="A81" s="101">
        <f>IFERROR(Table222[[#This Row],[Position]],"")</f>
        <v>28</v>
      </c>
      <c r="B81" s="94" t="s">
        <v>149</v>
      </c>
      <c r="C81" s="60">
        <v>28</v>
      </c>
      <c r="D81" s="60">
        <v>3</v>
      </c>
      <c r="E81" s="60">
        <v>67</v>
      </c>
      <c r="F81" s="60" t="s">
        <v>358</v>
      </c>
      <c r="G81" s="60" t="s">
        <v>358</v>
      </c>
      <c r="H81" s="60" t="s">
        <v>358</v>
      </c>
      <c r="I81" s="60" t="s">
        <v>358</v>
      </c>
      <c r="J81" s="60" t="s">
        <v>358</v>
      </c>
      <c r="K81" s="60" t="s">
        <v>358</v>
      </c>
      <c r="L81" s="60" t="s">
        <v>358</v>
      </c>
      <c r="M81" s="60">
        <v>17</v>
      </c>
      <c r="N81" s="60" t="s">
        <v>358</v>
      </c>
      <c r="O81" s="60" t="s">
        <v>358</v>
      </c>
      <c r="P81" s="60" t="s">
        <v>358</v>
      </c>
      <c r="Q81" s="60" t="s">
        <v>358</v>
      </c>
      <c r="R81" s="60" t="s">
        <v>358</v>
      </c>
      <c r="S81" s="60" t="s">
        <v>358</v>
      </c>
      <c r="T81" s="60" t="s">
        <v>358</v>
      </c>
      <c r="U81" s="60">
        <v>26</v>
      </c>
      <c r="V81" s="60" t="s">
        <v>358</v>
      </c>
      <c r="W81" s="60">
        <v>24</v>
      </c>
      <c r="X81" s="96" t="s">
        <v>358</v>
      </c>
    </row>
    <row r="82" spans="1:24" x14ac:dyDescent="0.25">
      <c r="A82" s="101">
        <f>IFERROR(Table222[[#This Row],[Position]],"")</f>
        <v>29</v>
      </c>
      <c r="B82" s="94" t="s">
        <v>82</v>
      </c>
      <c r="C82" s="60">
        <v>29</v>
      </c>
      <c r="D82" s="60">
        <v>3</v>
      </c>
      <c r="E82" s="60">
        <v>60</v>
      </c>
      <c r="F82" s="60" t="s">
        <v>358</v>
      </c>
      <c r="G82" s="60" t="s">
        <v>358</v>
      </c>
      <c r="H82" s="60">
        <v>17</v>
      </c>
      <c r="I82" s="60" t="s">
        <v>358</v>
      </c>
      <c r="J82" s="60" t="s">
        <v>358</v>
      </c>
      <c r="K82" s="60" t="s">
        <v>358</v>
      </c>
      <c r="L82" s="60" t="s">
        <v>358</v>
      </c>
      <c r="M82" s="60" t="s">
        <v>358</v>
      </c>
      <c r="N82" s="60" t="s">
        <v>358</v>
      </c>
      <c r="O82" s="60" t="s">
        <v>358</v>
      </c>
      <c r="P82" s="60" t="s">
        <v>358</v>
      </c>
      <c r="Q82" s="60" t="s">
        <v>358</v>
      </c>
      <c r="R82" s="60" t="s">
        <v>358</v>
      </c>
      <c r="S82" s="60" t="s">
        <v>358</v>
      </c>
      <c r="T82" s="60">
        <v>21</v>
      </c>
      <c r="U82" s="60" t="s">
        <v>358</v>
      </c>
      <c r="V82" s="60" t="s">
        <v>358</v>
      </c>
      <c r="W82" s="60">
        <v>22</v>
      </c>
      <c r="X82" s="96" t="s">
        <v>358</v>
      </c>
    </row>
    <row r="83" spans="1:24" x14ac:dyDescent="0.25">
      <c r="A83" s="101">
        <f>IFERROR(Table222[[#This Row],[Position]],"")</f>
        <v>30</v>
      </c>
      <c r="B83" s="94" t="s">
        <v>335</v>
      </c>
      <c r="C83" s="60">
        <v>30</v>
      </c>
      <c r="D83" s="60">
        <v>3</v>
      </c>
      <c r="E83" s="60">
        <v>59</v>
      </c>
      <c r="F83" s="60" t="s">
        <v>358</v>
      </c>
      <c r="G83" s="60" t="s">
        <v>358</v>
      </c>
      <c r="H83" s="60" t="s">
        <v>358</v>
      </c>
      <c r="I83" s="60" t="s">
        <v>358</v>
      </c>
      <c r="J83" s="60" t="s">
        <v>358</v>
      </c>
      <c r="K83" s="60" t="s">
        <v>358</v>
      </c>
      <c r="L83" s="60" t="s">
        <v>358</v>
      </c>
      <c r="M83" s="60" t="s">
        <v>358</v>
      </c>
      <c r="N83" s="60" t="s">
        <v>358</v>
      </c>
      <c r="O83" s="60" t="s">
        <v>358</v>
      </c>
      <c r="P83" s="60" t="s">
        <v>358</v>
      </c>
      <c r="Q83" s="60" t="s">
        <v>358</v>
      </c>
      <c r="R83" s="60" t="s">
        <v>358</v>
      </c>
      <c r="S83" s="60" t="s">
        <v>358</v>
      </c>
      <c r="T83" s="60" t="s">
        <v>358</v>
      </c>
      <c r="U83" s="60">
        <v>20</v>
      </c>
      <c r="V83" s="60" t="s">
        <v>358</v>
      </c>
      <c r="W83" s="60">
        <v>13</v>
      </c>
      <c r="X83" s="96">
        <v>26</v>
      </c>
    </row>
    <row r="84" spans="1:24" x14ac:dyDescent="0.25">
      <c r="A84" s="101">
        <f>IFERROR(Table222[[#This Row],[Position]],"")</f>
        <v>32</v>
      </c>
      <c r="B84" s="94" t="s">
        <v>336</v>
      </c>
      <c r="C84" s="60">
        <v>32</v>
      </c>
      <c r="D84" s="60">
        <v>2</v>
      </c>
      <c r="E84" s="60">
        <v>40</v>
      </c>
      <c r="F84" s="60" t="s">
        <v>358</v>
      </c>
      <c r="G84" s="60" t="s">
        <v>358</v>
      </c>
      <c r="H84" s="60" t="s">
        <v>358</v>
      </c>
      <c r="I84" s="60" t="s">
        <v>358</v>
      </c>
      <c r="J84" s="60" t="s">
        <v>358</v>
      </c>
      <c r="K84" s="60" t="s">
        <v>358</v>
      </c>
      <c r="L84" s="60" t="s">
        <v>358</v>
      </c>
      <c r="M84" s="60" t="s">
        <v>358</v>
      </c>
      <c r="N84" s="60" t="s">
        <v>358</v>
      </c>
      <c r="O84" s="60" t="s">
        <v>358</v>
      </c>
      <c r="P84" s="60" t="s">
        <v>358</v>
      </c>
      <c r="Q84" s="60" t="s">
        <v>358</v>
      </c>
      <c r="R84" s="60" t="s">
        <v>358</v>
      </c>
      <c r="S84" s="60" t="s">
        <v>358</v>
      </c>
      <c r="T84" s="60">
        <v>20</v>
      </c>
      <c r="U84" s="60" t="s">
        <v>358</v>
      </c>
      <c r="V84" s="60" t="s">
        <v>358</v>
      </c>
      <c r="W84" s="60">
        <v>20</v>
      </c>
      <c r="X84" s="96" t="s">
        <v>358</v>
      </c>
    </row>
    <row r="85" spans="1:24" x14ac:dyDescent="0.25">
      <c r="A85" s="101">
        <f>IFERROR(Table222[[#This Row],[Position]],"")</f>
        <v>31</v>
      </c>
      <c r="B85" s="94" t="s">
        <v>220</v>
      </c>
      <c r="C85" s="60">
        <v>31</v>
      </c>
      <c r="D85" s="60">
        <v>2</v>
      </c>
      <c r="E85" s="60">
        <v>40</v>
      </c>
      <c r="F85" s="60" t="s">
        <v>358</v>
      </c>
      <c r="G85" s="60">
        <v>24</v>
      </c>
      <c r="H85" s="60">
        <v>16</v>
      </c>
      <c r="I85" s="60" t="s">
        <v>358</v>
      </c>
      <c r="J85" s="60" t="s">
        <v>358</v>
      </c>
      <c r="K85" s="60" t="s">
        <v>358</v>
      </c>
      <c r="L85" s="60" t="s">
        <v>358</v>
      </c>
      <c r="M85" s="60" t="s">
        <v>358</v>
      </c>
      <c r="N85" s="60" t="s">
        <v>358</v>
      </c>
      <c r="O85" s="60" t="s">
        <v>358</v>
      </c>
      <c r="P85" s="60" t="s">
        <v>358</v>
      </c>
      <c r="Q85" s="60" t="s">
        <v>358</v>
      </c>
      <c r="R85" s="60" t="s">
        <v>358</v>
      </c>
      <c r="S85" s="60" t="s">
        <v>358</v>
      </c>
      <c r="T85" s="60" t="s">
        <v>358</v>
      </c>
      <c r="U85" s="60" t="s">
        <v>358</v>
      </c>
      <c r="V85" s="60" t="s">
        <v>358</v>
      </c>
      <c r="W85" s="60" t="s">
        <v>358</v>
      </c>
      <c r="X85" s="96" t="s">
        <v>358</v>
      </c>
    </row>
    <row r="86" spans="1:24" x14ac:dyDescent="0.25">
      <c r="A86" s="101">
        <f>IFERROR(Table222[[#This Row],[Position]],"")</f>
        <v>33</v>
      </c>
      <c r="B86" s="94" t="s">
        <v>337</v>
      </c>
      <c r="C86" s="60">
        <v>33</v>
      </c>
      <c r="D86" s="60">
        <v>2</v>
      </c>
      <c r="E86" s="60">
        <v>36</v>
      </c>
      <c r="F86" s="60" t="s">
        <v>358</v>
      </c>
      <c r="G86" s="60" t="s">
        <v>358</v>
      </c>
      <c r="H86" s="60" t="s">
        <v>358</v>
      </c>
      <c r="I86" s="60" t="s">
        <v>358</v>
      </c>
      <c r="J86" s="60" t="s">
        <v>358</v>
      </c>
      <c r="K86" s="60" t="s">
        <v>358</v>
      </c>
      <c r="L86" s="60" t="s">
        <v>358</v>
      </c>
      <c r="M86" s="60">
        <v>14</v>
      </c>
      <c r="N86" s="60">
        <v>22</v>
      </c>
      <c r="O86" s="60" t="s">
        <v>358</v>
      </c>
      <c r="P86" s="60" t="s">
        <v>358</v>
      </c>
      <c r="Q86" s="60" t="s">
        <v>358</v>
      </c>
      <c r="R86" s="60" t="s">
        <v>358</v>
      </c>
      <c r="S86" s="60" t="s">
        <v>358</v>
      </c>
      <c r="T86" s="60" t="s">
        <v>358</v>
      </c>
      <c r="U86" s="60" t="s">
        <v>358</v>
      </c>
      <c r="V86" s="60" t="s">
        <v>358</v>
      </c>
      <c r="W86" s="60" t="s">
        <v>358</v>
      </c>
      <c r="X86" s="96" t="s">
        <v>358</v>
      </c>
    </row>
    <row r="87" spans="1:24" x14ac:dyDescent="0.25">
      <c r="A87" s="101">
        <f>IFERROR(Table222[[#This Row],[Position]],"")</f>
        <v>35</v>
      </c>
      <c r="B87" s="94" t="s">
        <v>339</v>
      </c>
      <c r="C87" s="60">
        <v>35</v>
      </c>
      <c r="D87" s="60">
        <v>2</v>
      </c>
      <c r="E87" s="60">
        <v>30</v>
      </c>
      <c r="F87" s="60" t="s">
        <v>358</v>
      </c>
      <c r="G87" s="60" t="s">
        <v>358</v>
      </c>
      <c r="H87" s="60" t="s">
        <v>358</v>
      </c>
      <c r="I87" s="60" t="s">
        <v>358</v>
      </c>
      <c r="J87" s="60" t="s">
        <v>358</v>
      </c>
      <c r="K87" s="60">
        <v>21</v>
      </c>
      <c r="L87" s="60" t="s">
        <v>358</v>
      </c>
      <c r="M87" s="60">
        <v>9</v>
      </c>
      <c r="N87" s="60" t="s">
        <v>358</v>
      </c>
      <c r="O87" s="60" t="s">
        <v>358</v>
      </c>
      <c r="P87" s="60" t="s">
        <v>358</v>
      </c>
      <c r="Q87" s="60" t="s">
        <v>358</v>
      </c>
      <c r="R87" s="60" t="s">
        <v>358</v>
      </c>
      <c r="S87" s="60" t="s">
        <v>358</v>
      </c>
      <c r="T87" s="60" t="s">
        <v>358</v>
      </c>
      <c r="U87" s="60" t="s">
        <v>358</v>
      </c>
      <c r="V87" s="60" t="s">
        <v>358</v>
      </c>
      <c r="W87" s="60" t="s">
        <v>358</v>
      </c>
      <c r="X87" s="96" t="s">
        <v>358</v>
      </c>
    </row>
    <row r="88" spans="1:24" x14ac:dyDescent="0.25">
      <c r="A88" s="101">
        <f>IFERROR(Table222[[#This Row],[Position]],"")</f>
        <v>34</v>
      </c>
      <c r="B88" s="94" t="s">
        <v>122</v>
      </c>
      <c r="C88" s="60">
        <v>34</v>
      </c>
      <c r="D88" s="60">
        <v>2</v>
      </c>
      <c r="E88" s="60">
        <v>30</v>
      </c>
      <c r="F88" s="60" t="s">
        <v>358</v>
      </c>
      <c r="G88" s="60" t="s">
        <v>358</v>
      </c>
      <c r="H88" s="60">
        <v>19</v>
      </c>
      <c r="I88" s="60" t="s">
        <v>358</v>
      </c>
      <c r="J88" s="60" t="s">
        <v>358</v>
      </c>
      <c r="K88" s="60" t="s">
        <v>358</v>
      </c>
      <c r="L88" s="60" t="s">
        <v>358</v>
      </c>
      <c r="M88" s="60">
        <v>11</v>
      </c>
      <c r="N88" s="60" t="s">
        <v>358</v>
      </c>
      <c r="O88" s="60" t="s">
        <v>358</v>
      </c>
      <c r="P88" s="60" t="s">
        <v>358</v>
      </c>
      <c r="Q88" s="60" t="s">
        <v>358</v>
      </c>
      <c r="R88" s="60" t="s">
        <v>358</v>
      </c>
      <c r="S88" s="60" t="s">
        <v>358</v>
      </c>
      <c r="T88" s="60" t="s">
        <v>358</v>
      </c>
      <c r="U88" s="60" t="s">
        <v>358</v>
      </c>
      <c r="V88" s="60" t="s">
        <v>358</v>
      </c>
      <c r="W88" s="60" t="s">
        <v>358</v>
      </c>
      <c r="X88" s="96" t="s">
        <v>358</v>
      </c>
    </row>
    <row r="89" spans="1:24" x14ac:dyDescent="0.25">
      <c r="A89" s="101">
        <f>IFERROR(Table222[[#This Row],[Position]],"")</f>
        <v>36</v>
      </c>
      <c r="B89" s="94" t="s">
        <v>340</v>
      </c>
      <c r="C89" s="60">
        <v>36</v>
      </c>
      <c r="D89" s="60">
        <v>1</v>
      </c>
      <c r="E89" s="60">
        <v>29</v>
      </c>
      <c r="F89" s="60" t="s">
        <v>358</v>
      </c>
      <c r="G89" s="60" t="s">
        <v>358</v>
      </c>
      <c r="H89" s="60" t="s">
        <v>358</v>
      </c>
      <c r="I89" s="60" t="s">
        <v>358</v>
      </c>
      <c r="J89" s="60" t="s">
        <v>358</v>
      </c>
      <c r="K89" s="60" t="s">
        <v>358</v>
      </c>
      <c r="L89" s="60" t="s">
        <v>358</v>
      </c>
      <c r="M89" s="60" t="s">
        <v>358</v>
      </c>
      <c r="N89" s="60" t="s">
        <v>358</v>
      </c>
      <c r="O89" s="60" t="s">
        <v>358</v>
      </c>
      <c r="P89" s="60" t="s">
        <v>358</v>
      </c>
      <c r="Q89" s="60" t="s">
        <v>358</v>
      </c>
      <c r="R89" s="60" t="s">
        <v>358</v>
      </c>
      <c r="S89" s="60" t="s">
        <v>358</v>
      </c>
      <c r="T89" s="60" t="s">
        <v>358</v>
      </c>
      <c r="U89" s="60" t="s">
        <v>358</v>
      </c>
      <c r="V89" s="60">
        <v>29</v>
      </c>
      <c r="W89" s="60" t="s">
        <v>358</v>
      </c>
      <c r="X89" s="96" t="s">
        <v>358</v>
      </c>
    </row>
    <row r="90" spans="1:24" x14ac:dyDescent="0.25">
      <c r="A90" s="101">
        <f>IFERROR(Table222[[#This Row],[Position]],"")</f>
        <v>37</v>
      </c>
      <c r="B90" s="94" t="s">
        <v>144</v>
      </c>
      <c r="C90" s="60">
        <v>37</v>
      </c>
      <c r="D90" s="60">
        <v>1</v>
      </c>
      <c r="E90" s="60">
        <v>27</v>
      </c>
      <c r="F90" s="60" t="s">
        <v>358</v>
      </c>
      <c r="G90" s="60">
        <v>27</v>
      </c>
      <c r="H90" s="60" t="s">
        <v>358</v>
      </c>
      <c r="I90" s="60" t="s">
        <v>358</v>
      </c>
      <c r="J90" s="60" t="s">
        <v>358</v>
      </c>
      <c r="K90" s="60" t="s">
        <v>358</v>
      </c>
      <c r="L90" s="60" t="s">
        <v>358</v>
      </c>
      <c r="M90" s="60" t="s">
        <v>358</v>
      </c>
      <c r="N90" s="60" t="s">
        <v>358</v>
      </c>
      <c r="O90" s="60" t="s">
        <v>358</v>
      </c>
      <c r="P90" s="60" t="s">
        <v>358</v>
      </c>
      <c r="Q90" s="60" t="s">
        <v>358</v>
      </c>
      <c r="R90" s="60" t="s">
        <v>358</v>
      </c>
      <c r="S90" s="60" t="s">
        <v>358</v>
      </c>
      <c r="T90" s="60" t="s">
        <v>358</v>
      </c>
      <c r="U90" s="60" t="s">
        <v>358</v>
      </c>
      <c r="V90" s="60" t="s">
        <v>358</v>
      </c>
      <c r="W90" s="60" t="s">
        <v>358</v>
      </c>
      <c r="X90" s="96" t="s">
        <v>358</v>
      </c>
    </row>
    <row r="91" spans="1:24" x14ac:dyDescent="0.25">
      <c r="A91" s="101">
        <f>IFERROR(Table222[[#This Row],[Position]],"")</f>
        <v>39</v>
      </c>
      <c r="B91" s="94" t="s">
        <v>78</v>
      </c>
      <c r="C91" s="60">
        <v>39</v>
      </c>
      <c r="D91" s="60">
        <v>1</v>
      </c>
      <c r="E91" s="60">
        <v>24</v>
      </c>
      <c r="F91" s="60" t="s">
        <v>358</v>
      </c>
      <c r="G91" s="60" t="s">
        <v>358</v>
      </c>
      <c r="H91" s="60" t="s">
        <v>358</v>
      </c>
      <c r="I91" s="60" t="s">
        <v>358</v>
      </c>
      <c r="J91" s="60" t="s">
        <v>358</v>
      </c>
      <c r="K91" s="60" t="s">
        <v>358</v>
      </c>
      <c r="L91" s="60" t="s">
        <v>358</v>
      </c>
      <c r="M91" s="60" t="s">
        <v>358</v>
      </c>
      <c r="N91" s="60" t="s">
        <v>358</v>
      </c>
      <c r="O91" s="60" t="s">
        <v>358</v>
      </c>
      <c r="P91" s="60" t="s">
        <v>358</v>
      </c>
      <c r="Q91" s="60" t="s">
        <v>358</v>
      </c>
      <c r="R91" s="60" t="s">
        <v>358</v>
      </c>
      <c r="S91" s="60" t="s">
        <v>358</v>
      </c>
      <c r="T91" s="60" t="s">
        <v>358</v>
      </c>
      <c r="U91" s="60" t="s">
        <v>358</v>
      </c>
      <c r="V91" s="60" t="s">
        <v>358</v>
      </c>
      <c r="W91" s="60" t="s">
        <v>358</v>
      </c>
      <c r="X91" s="96">
        <v>24</v>
      </c>
    </row>
    <row r="92" spans="1:24" x14ac:dyDescent="0.25">
      <c r="A92" s="101">
        <f>IFERROR(Table222[[#This Row],[Position]],"")</f>
        <v>38</v>
      </c>
      <c r="B92" s="94" t="s">
        <v>248</v>
      </c>
      <c r="C92" s="60">
        <v>38</v>
      </c>
      <c r="D92" s="60">
        <v>1</v>
      </c>
      <c r="E92" s="60">
        <v>24</v>
      </c>
      <c r="F92" s="60" t="s">
        <v>358</v>
      </c>
      <c r="G92" s="60" t="s">
        <v>358</v>
      </c>
      <c r="H92" s="60" t="s">
        <v>358</v>
      </c>
      <c r="I92" s="60" t="s">
        <v>358</v>
      </c>
      <c r="J92" s="60" t="s">
        <v>358</v>
      </c>
      <c r="K92" s="60" t="s">
        <v>358</v>
      </c>
      <c r="L92" s="60">
        <v>24</v>
      </c>
      <c r="M92" s="60" t="s">
        <v>358</v>
      </c>
      <c r="N92" s="60" t="s">
        <v>358</v>
      </c>
      <c r="O92" s="60" t="s">
        <v>358</v>
      </c>
      <c r="P92" s="60" t="s">
        <v>358</v>
      </c>
      <c r="Q92" s="60" t="s">
        <v>358</v>
      </c>
      <c r="R92" s="60" t="s">
        <v>358</v>
      </c>
      <c r="S92" s="60" t="s">
        <v>358</v>
      </c>
      <c r="T92" s="60" t="s">
        <v>358</v>
      </c>
      <c r="U92" s="60" t="s">
        <v>358</v>
      </c>
      <c r="V92" s="60" t="s">
        <v>358</v>
      </c>
      <c r="W92" s="60" t="s">
        <v>358</v>
      </c>
      <c r="X92" s="96" t="s">
        <v>358</v>
      </c>
    </row>
    <row r="93" spans="1:24" x14ac:dyDescent="0.25">
      <c r="A93" s="101">
        <f>IFERROR(Table222[[#This Row],[Position]],"")</f>
        <v>41</v>
      </c>
      <c r="B93" s="94" t="s">
        <v>75</v>
      </c>
      <c r="C93" s="60">
        <v>41</v>
      </c>
      <c r="D93" s="60">
        <v>1</v>
      </c>
      <c r="E93" s="60">
        <v>23</v>
      </c>
      <c r="F93" s="60" t="s">
        <v>358</v>
      </c>
      <c r="G93" s="60" t="s">
        <v>358</v>
      </c>
      <c r="H93" s="60" t="s">
        <v>358</v>
      </c>
      <c r="I93" s="60" t="s">
        <v>358</v>
      </c>
      <c r="J93" s="60" t="s">
        <v>358</v>
      </c>
      <c r="K93" s="60" t="s">
        <v>358</v>
      </c>
      <c r="L93" s="60" t="s">
        <v>358</v>
      </c>
      <c r="M93" s="60" t="s">
        <v>358</v>
      </c>
      <c r="N93" s="60" t="s">
        <v>358</v>
      </c>
      <c r="O93" s="60" t="s">
        <v>358</v>
      </c>
      <c r="P93" s="60" t="s">
        <v>358</v>
      </c>
      <c r="Q93" s="60" t="s">
        <v>358</v>
      </c>
      <c r="R93" s="60" t="s">
        <v>358</v>
      </c>
      <c r="S93" s="60" t="s">
        <v>358</v>
      </c>
      <c r="T93" s="60" t="s">
        <v>358</v>
      </c>
      <c r="U93" s="60" t="s">
        <v>358</v>
      </c>
      <c r="V93" s="60" t="s">
        <v>358</v>
      </c>
      <c r="W93" s="60" t="s">
        <v>358</v>
      </c>
      <c r="X93" s="96">
        <v>23</v>
      </c>
    </row>
    <row r="94" spans="1:24" x14ac:dyDescent="0.25">
      <c r="A94" s="101">
        <f>IFERROR(Table222[[#This Row],[Position]],"")</f>
        <v>40</v>
      </c>
      <c r="B94" s="94" t="s">
        <v>343</v>
      </c>
      <c r="C94" s="60">
        <v>40</v>
      </c>
      <c r="D94" s="60">
        <v>1</v>
      </c>
      <c r="E94" s="60">
        <v>23</v>
      </c>
      <c r="F94" s="60" t="s">
        <v>358</v>
      </c>
      <c r="G94" s="60" t="s">
        <v>358</v>
      </c>
      <c r="H94" s="60" t="s">
        <v>358</v>
      </c>
      <c r="I94" s="60" t="s">
        <v>358</v>
      </c>
      <c r="J94" s="60" t="s">
        <v>358</v>
      </c>
      <c r="K94" s="60" t="s">
        <v>358</v>
      </c>
      <c r="L94" s="60">
        <v>23</v>
      </c>
      <c r="M94" s="60" t="s">
        <v>358</v>
      </c>
      <c r="N94" s="60" t="s">
        <v>358</v>
      </c>
      <c r="O94" s="60" t="s">
        <v>358</v>
      </c>
      <c r="P94" s="60" t="s">
        <v>358</v>
      </c>
      <c r="Q94" s="60" t="s">
        <v>358</v>
      </c>
      <c r="R94" s="60" t="s">
        <v>358</v>
      </c>
      <c r="S94" s="60" t="s">
        <v>358</v>
      </c>
      <c r="T94" s="60" t="s">
        <v>358</v>
      </c>
      <c r="U94" s="60" t="s">
        <v>358</v>
      </c>
      <c r="V94" s="60" t="s">
        <v>358</v>
      </c>
      <c r="W94" s="60" t="s">
        <v>358</v>
      </c>
      <c r="X94" s="96" t="s">
        <v>358</v>
      </c>
    </row>
    <row r="95" spans="1:24" x14ac:dyDescent="0.25">
      <c r="A95" s="101">
        <f>IFERROR(Table222[[#This Row],[Position]],"")</f>
        <v>43</v>
      </c>
      <c r="B95" s="94" t="s">
        <v>168</v>
      </c>
      <c r="C95" s="60">
        <v>43</v>
      </c>
      <c r="D95" s="60">
        <v>1</v>
      </c>
      <c r="E95" s="60">
        <v>21</v>
      </c>
      <c r="F95" s="60" t="s">
        <v>358</v>
      </c>
      <c r="G95" s="60" t="s">
        <v>358</v>
      </c>
      <c r="H95" s="60" t="s">
        <v>358</v>
      </c>
      <c r="I95" s="60" t="s">
        <v>358</v>
      </c>
      <c r="J95" s="60" t="s">
        <v>358</v>
      </c>
      <c r="K95" s="60" t="s">
        <v>358</v>
      </c>
      <c r="L95" s="60" t="s">
        <v>358</v>
      </c>
      <c r="M95" s="60" t="s">
        <v>358</v>
      </c>
      <c r="N95" s="60" t="s">
        <v>358</v>
      </c>
      <c r="O95" s="60" t="s">
        <v>358</v>
      </c>
      <c r="P95" s="60" t="s">
        <v>358</v>
      </c>
      <c r="Q95" s="60" t="s">
        <v>358</v>
      </c>
      <c r="R95" s="60" t="s">
        <v>358</v>
      </c>
      <c r="S95" s="60" t="s">
        <v>358</v>
      </c>
      <c r="T95" s="60" t="s">
        <v>358</v>
      </c>
      <c r="U95" s="60" t="s">
        <v>358</v>
      </c>
      <c r="V95" s="60" t="s">
        <v>358</v>
      </c>
      <c r="W95" s="60">
        <v>21</v>
      </c>
      <c r="X95" s="96" t="s">
        <v>358</v>
      </c>
    </row>
    <row r="96" spans="1:24" x14ac:dyDescent="0.25">
      <c r="A96" s="101">
        <f>IFERROR(Table222[[#This Row],[Position]],"")</f>
        <v>42</v>
      </c>
      <c r="B96" s="94" t="s">
        <v>179</v>
      </c>
      <c r="C96" s="60">
        <v>42</v>
      </c>
      <c r="D96" s="60">
        <v>1</v>
      </c>
      <c r="E96" s="60">
        <v>21</v>
      </c>
      <c r="F96" s="60">
        <v>21</v>
      </c>
      <c r="G96" s="60" t="s">
        <v>358</v>
      </c>
      <c r="H96" s="60" t="s">
        <v>358</v>
      </c>
      <c r="I96" s="60" t="s">
        <v>358</v>
      </c>
      <c r="J96" s="60" t="s">
        <v>358</v>
      </c>
      <c r="K96" s="60" t="s">
        <v>358</v>
      </c>
      <c r="L96" s="60" t="s">
        <v>358</v>
      </c>
      <c r="M96" s="60" t="s">
        <v>358</v>
      </c>
      <c r="N96" s="60" t="s">
        <v>358</v>
      </c>
      <c r="O96" s="60" t="s">
        <v>358</v>
      </c>
      <c r="P96" s="60" t="s">
        <v>358</v>
      </c>
      <c r="Q96" s="60" t="s">
        <v>358</v>
      </c>
      <c r="R96" s="60" t="s">
        <v>358</v>
      </c>
      <c r="S96" s="60" t="s">
        <v>358</v>
      </c>
      <c r="T96" s="60" t="s">
        <v>358</v>
      </c>
      <c r="U96" s="60" t="s">
        <v>358</v>
      </c>
      <c r="V96" s="60" t="s">
        <v>358</v>
      </c>
      <c r="W96" s="60" t="s">
        <v>358</v>
      </c>
      <c r="X96" s="96" t="s">
        <v>358</v>
      </c>
    </row>
    <row r="97" spans="1:24" x14ac:dyDescent="0.25">
      <c r="A97" s="101">
        <f>IFERROR(Table222[[#This Row],[Position]],"")</f>
        <v>45</v>
      </c>
      <c r="B97" s="94" t="s">
        <v>322</v>
      </c>
      <c r="C97" s="60">
        <v>45</v>
      </c>
      <c r="D97" s="60">
        <v>1</v>
      </c>
      <c r="E97" s="60">
        <v>19</v>
      </c>
      <c r="F97" s="60" t="s">
        <v>358</v>
      </c>
      <c r="G97" s="60" t="s">
        <v>358</v>
      </c>
      <c r="H97" s="60" t="s">
        <v>358</v>
      </c>
      <c r="I97" s="60" t="s">
        <v>358</v>
      </c>
      <c r="J97" s="60" t="s">
        <v>358</v>
      </c>
      <c r="K97" s="60" t="s">
        <v>358</v>
      </c>
      <c r="L97" s="60" t="s">
        <v>358</v>
      </c>
      <c r="M97" s="60" t="s">
        <v>358</v>
      </c>
      <c r="N97" s="60" t="s">
        <v>358</v>
      </c>
      <c r="O97" s="60" t="s">
        <v>358</v>
      </c>
      <c r="P97" s="60" t="s">
        <v>358</v>
      </c>
      <c r="Q97" s="60" t="s">
        <v>358</v>
      </c>
      <c r="R97" s="60" t="s">
        <v>358</v>
      </c>
      <c r="S97" s="60" t="s">
        <v>358</v>
      </c>
      <c r="T97" s="60" t="s">
        <v>358</v>
      </c>
      <c r="U97" s="60" t="s">
        <v>358</v>
      </c>
      <c r="V97" s="60" t="s">
        <v>358</v>
      </c>
      <c r="W97" s="60">
        <v>19</v>
      </c>
      <c r="X97" s="96" t="s">
        <v>358</v>
      </c>
    </row>
    <row r="98" spans="1:24" ht="15.75" thickBot="1" x14ac:dyDescent="0.3">
      <c r="A98" s="101">
        <f>IFERROR(Table222[[#This Row],[Position]],"")</f>
        <v>44</v>
      </c>
      <c r="B98" s="95" t="s">
        <v>182</v>
      </c>
      <c r="C98" s="60">
        <v>44</v>
      </c>
      <c r="D98" s="60">
        <v>1</v>
      </c>
      <c r="E98" s="60">
        <v>19</v>
      </c>
      <c r="F98" s="60" t="s">
        <v>358</v>
      </c>
      <c r="G98" s="60" t="s">
        <v>358</v>
      </c>
      <c r="H98" s="60" t="s">
        <v>358</v>
      </c>
      <c r="I98" s="60" t="s">
        <v>358</v>
      </c>
      <c r="J98" s="60" t="s">
        <v>358</v>
      </c>
      <c r="K98" s="60" t="s">
        <v>358</v>
      </c>
      <c r="L98" s="60" t="s">
        <v>358</v>
      </c>
      <c r="M98" s="60" t="s">
        <v>358</v>
      </c>
      <c r="N98" s="60" t="s">
        <v>358</v>
      </c>
      <c r="O98" s="60" t="s">
        <v>358</v>
      </c>
      <c r="P98" s="60" t="s">
        <v>358</v>
      </c>
      <c r="Q98" s="60" t="s">
        <v>358</v>
      </c>
      <c r="R98" s="60" t="s">
        <v>358</v>
      </c>
      <c r="S98" s="60" t="s">
        <v>358</v>
      </c>
      <c r="T98" s="60">
        <v>19</v>
      </c>
      <c r="U98" s="60" t="s">
        <v>358</v>
      </c>
      <c r="V98" s="60" t="s">
        <v>358</v>
      </c>
      <c r="W98" s="60" t="s">
        <v>358</v>
      </c>
      <c r="X98" s="96" t="s">
        <v>358</v>
      </c>
    </row>
    <row r="99" spans="1:24" ht="15.75" thickBot="1" x14ac:dyDescent="0.3">
      <c r="A99" s="101">
        <f>IFERROR(Table222[[#This Row],[Position]],"")</f>
        <v>46</v>
      </c>
      <c r="B99" s="95" t="s">
        <v>250</v>
      </c>
      <c r="C99" s="60">
        <v>46</v>
      </c>
      <c r="D99" s="60">
        <v>1</v>
      </c>
      <c r="E99" s="60">
        <v>8</v>
      </c>
      <c r="F99" s="60" t="s">
        <v>358</v>
      </c>
      <c r="G99" s="60" t="s">
        <v>358</v>
      </c>
      <c r="H99" s="60" t="s">
        <v>358</v>
      </c>
      <c r="I99" s="60" t="s">
        <v>358</v>
      </c>
      <c r="J99" s="60" t="s">
        <v>358</v>
      </c>
      <c r="K99" s="60" t="s">
        <v>358</v>
      </c>
      <c r="L99" s="60" t="s">
        <v>358</v>
      </c>
      <c r="M99" s="60">
        <v>8</v>
      </c>
      <c r="N99" s="60" t="s">
        <v>358</v>
      </c>
      <c r="O99" s="60" t="s">
        <v>358</v>
      </c>
      <c r="P99" s="60" t="s">
        <v>358</v>
      </c>
      <c r="Q99" s="60" t="s">
        <v>358</v>
      </c>
      <c r="R99" s="60" t="s">
        <v>358</v>
      </c>
      <c r="S99" s="60" t="s">
        <v>358</v>
      </c>
      <c r="T99" s="60" t="s">
        <v>358</v>
      </c>
      <c r="U99" s="60" t="s">
        <v>358</v>
      </c>
      <c r="V99" s="60" t="s">
        <v>358</v>
      </c>
      <c r="W99" s="60" t="s">
        <v>358</v>
      </c>
      <c r="X99" s="96" t="s">
        <v>358</v>
      </c>
    </row>
    <row r="100" spans="1:24" x14ac:dyDescent="0.25">
      <c r="A100" s="101" t="str">
        <f>IFERROR(Table222[[#This Row],[Position]],"")</f>
        <v/>
      </c>
    </row>
    <row r="101" spans="1:24" x14ac:dyDescent="0.25">
      <c r="A101" s="101" t="str">
        <f>IFERROR(Table222[[#This Row],[Position]],"")</f>
        <v/>
      </c>
    </row>
    <row r="102" spans="1:24" x14ac:dyDescent="0.25">
      <c r="A102" s="101" t="str">
        <f>IFERROR(Table222[[#This Row],[Position]],"")</f>
        <v/>
      </c>
    </row>
    <row r="103" spans="1:24" x14ac:dyDescent="0.25">
      <c r="A103" s="101" t="str">
        <f>IFERROR(Table222[[#This Row],[Position]],"")</f>
        <v/>
      </c>
    </row>
    <row r="104" spans="1:24" x14ac:dyDescent="0.25">
      <c r="A104" s="101" t="str">
        <f>IFERROR(Table222[[#This Row],[Position]],"")</f>
        <v/>
      </c>
    </row>
    <row r="105" spans="1:24" x14ac:dyDescent="0.25">
      <c r="A105" s="101" t="str">
        <f>IFERROR(Table222[[#This Row],[Position]],"")</f>
        <v/>
      </c>
    </row>
    <row r="106" spans="1:24" x14ac:dyDescent="0.25">
      <c r="A106" s="101" t="str">
        <f>IFERROR(Table222[[#This Row],[Position]],"")</f>
        <v/>
      </c>
    </row>
    <row r="107" spans="1:24" x14ac:dyDescent="0.25">
      <c r="A107" s="101" t="str">
        <f>IFERROR(Table222[[#This Row],[Position]],"")</f>
        <v/>
      </c>
    </row>
    <row r="108" spans="1:24" x14ac:dyDescent="0.25">
      <c r="A108" s="101" t="str">
        <f>IFERROR(Table222[[#This Row],[Position]],"")</f>
        <v/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A419D-8D70-46C6-B720-537EE0F111BC}">
  <sheetPr>
    <tabColor theme="1"/>
  </sheetPr>
  <dimension ref="B1:J23"/>
  <sheetViews>
    <sheetView workbookViewId="0">
      <selection activeCell="O11" sqref="O11"/>
    </sheetView>
  </sheetViews>
  <sheetFormatPr defaultRowHeight="15" x14ac:dyDescent="0.25"/>
  <cols>
    <col min="2" max="2" width="22" bestFit="1" customWidth="1"/>
    <col min="3" max="5" width="7.7109375" customWidth="1"/>
    <col min="7" max="7" width="23.28515625" bestFit="1" customWidth="1"/>
    <col min="8" max="10" width="7.7109375" customWidth="1"/>
  </cols>
  <sheetData>
    <row r="1" spans="2:10" ht="15.75" thickBot="1" x14ac:dyDescent="0.3"/>
    <row r="2" spans="2:10" ht="67.5" customHeight="1" thickBot="1" x14ac:dyDescent="0.3">
      <c r="B2" s="47" t="s">
        <v>4</v>
      </c>
      <c r="C2" s="48" t="s">
        <v>260</v>
      </c>
      <c r="D2" s="48" t="s">
        <v>261</v>
      </c>
      <c r="E2" s="49" t="s">
        <v>262</v>
      </c>
      <c r="G2" s="50" t="s">
        <v>4</v>
      </c>
      <c r="H2" s="51" t="s">
        <v>260</v>
      </c>
      <c r="I2" s="51" t="s">
        <v>261</v>
      </c>
      <c r="J2" s="52" t="s">
        <v>262</v>
      </c>
    </row>
    <row r="3" spans="2:10" x14ac:dyDescent="0.25">
      <c r="B3" s="53" t="s">
        <v>135</v>
      </c>
      <c r="C3" s="54">
        <v>1</v>
      </c>
      <c r="D3" s="54">
        <v>17</v>
      </c>
      <c r="E3" s="55">
        <v>498</v>
      </c>
      <c r="G3" s="56" t="s">
        <v>136</v>
      </c>
      <c r="H3" s="57">
        <v>1</v>
      </c>
      <c r="I3" s="57">
        <v>22</v>
      </c>
      <c r="J3" s="58">
        <v>613</v>
      </c>
    </row>
    <row r="4" spans="2:10" x14ac:dyDescent="0.25">
      <c r="B4" s="59" t="s">
        <v>66</v>
      </c>
      <c r="C4" s="60">
        <v>2</v>
      </c>
      <c r="D4" s="60">
        <v>14</v>
      </c>
      <c r="E4" s="61">
        <v>358</v>
      </c>
      <c r="G4" s="62" t="s">
        <v>140</v>
      </c>
      <c r="H4" s="63">
        <v>2</v>
      </c>
      <c r="I4" s="63">
        <v>20</v>
      </c>
      <c r="J4" s="64">
        <v>535</v>
      </c>
    </row>
    <row r="5" spans="2:10" x14ac:dyDescent="0.25">
      <c r="B5" s="59" t="s">
        <v>65</v>
      </c>
      <c r="C5" s="60">
        <v>3</v>
      </c>
      <c r="D5" s="60">
        <v>12</v>
      </c>
      <c r="E5" s="61">
        <v>327</v>
      </c>
      <c r="G5" s="62" t="s">
        <v>207</v>
      </c>
      <c r="H5" s="63">
        <v>3</v>
      </c>
      <c r="I5" s="63">
        <v>18</v>
      </c>
      <c r="J5" s="64">
        <v>437</v>
      </c>
    </row>
    <row r="6" spans="2:10" x14ac:dyDescent="0.25">
      <c r="B6" s="59" t="s">
        <v>137</v>
      </c>
      <c r="C6" s="60">
        <v>4</v>
      </c>
      <c r="D6" s="60">
        <v>11</v>
      </c>
      <c r="E6" s="61">
        <v>297</v>
      </c>
      <c r="G6" s="62" t="s">
        <v>23</v>
      </c>
      <c r="H6" s="63">
        <v>4</v>
      </c>
      <c r="I6" s="63">
        <v>17</v>
      </c>
      <c r="J6" s="64">
        <v>388</v>
      </c>
    </row>
    <row r="7" spans="2:10" x14ac:dyDescent="0.25">
      <c r="B7" s="59" t="s">
        <v>263</v>
      </c>
      <c r="C7" s="60">
        <v>5</v>
      </c>
      <c r="D7" s="60">
        <v>11</v>
      </c>
      <c r="E7" s="61">
        <v>285</v>
      </c>
      <c r="G7" s="62" t="s">
        <v>24</v>
      </c>
      <c r="H7" s="63">
        <v>5</v>
      </c>
      <c r="I7" s="63">
        <v>12</v>
      </c>
      <c r="J7" s="64">
        <v>350</v>
      </c>
    </row>
    <row r="8" spans="2:10" x14ac:dyDescent="0.25">
      <c r="B8" s="59" t="s">
        <v>252</v>
      </c>
      <c r="C8" s="60">
        <v>6</v>
      </c>
      <c r="D8" s="60">
        <v>10</v>
      </c>
      <c r="E8" s="61">
        <v>274</v>
      </c>
      <c r="G8" s="62" t="s">
        <v>238</v>
      </c>
      <c r="H8" s="63">
        <v>6</v>
      </c>
      <c r="I8" s="63">
        <v>18</v>
      </c>
      <c r="J8" s="64">
        <v>335</v>
      </c>
    </row>
    <row r="9" spans="2:10" x14ac:dyDescent="0.25">
      <c r="B9" s="59" t="s">
        <v>72</v>
      </c>
      <c r="C9" s="60">
        <v>7</v>
      </c>
      <c r="D9" s="60">
        <v>14</v>
      </c>
      <c r="E9" s="61">
        <v>251</v>
      </c>
      <c r="G9" s="62" t="s">
        <v>153</v>
      </c>
      <c r="H9" s="63">
        <v>7</v>
      </c>
      <c r="I9" s="63">
        <v>12</v>
      </c>
      <c r="J9" s="64">
        <v>329</v>
      </c>
    </row>
    <row r="10" spans="2:10" x14ac:dyDescent="0.25">
      <c r="B10" s="59" t="s">
        <v>256</v>
      </c>
      <c r="C10" s="60">
        <v>8</v>
      </c>
      <c r="D10" s="60">
        <v>10</v>
      </c>
      <c r="E10" s="61">
        <v>233</v>
      </c>
      <c r="G10" s="62" t="s">
        <v>27</v>
      </c>
      <c r="H10" s="63">
        <v>8</v>
      </c>
      <c r="I10" s="63">
        <v>15</v>
      </c>
      <c r="J10" s="64">
        <v>260</v>
      </c>
    </row>
    <row r="11" spans="2:10" x14ac:dyDescent="0.25">
      <c r="B11" s="59" t="s">
        <v>249</v>
      </c>
      <c r="C11" s="60">
        <v>9</v>
      </c>
      <c r="D11" s="60">
        <v>7</v>
      </c>
      <c r="E11" s="61">
        <v>183</v>
      </c>
      <c r="G11" s="62" t="s">
        <v>141</v>
      </c>
      <c r="H11" s="63">
        <v>9</v>
      </c>
      <c r="I11" s="63">
        <v>11</v>
      </c>
      <c r="J11" s="64">
        <v>240</v>
      </c>
    </row>
    <row r="12" spans="2:10" x14ac:dyDescent="0.25">
      <c r="B12" s="59" t="s">
        <v>75</v>
      </c>
      <c r="C12" s="60">
        <v>10</v>
      </c>
      <c r="D12" s="60">
        <v>7</v>
      </c>
      <c r="E12" s="61">
        <v>171</v>
      </c>
      <c r="G12" s="62" t="s">
        <v>205</v>
      </c>
      <c r="H12" s="63">
        <v>10</v>
      </c>
      <c r="I12" s="63">
        <v>10</v>
      </c>
      <c r="J12" s="64">
        <v>198</v>
      </c>
    </row>
    <row r="13" spans="2:10" x14ac:dyDescent="0.25">
      <c r="B13" s="59" t="s">
        <v>76</v>
      </c>
      <c r="C13" s="60">
        <v>11</v>
      </c>
      <c r="D13" s="60">
        <v>7</v>
      </c>
      <c r="E13" s="61">
        <v>149</v>
      </c>
      <c r="G13" s="62" t="s">
        <v>202</v>
      </c>
      <c r="H13" s="63">
        <v>11</v>
      </c>
      <c r="I13" s="63">
        <v>7</v>
      </c>
      <c r="J13" s="64">
        <v>190</v>
      </c>
    </row>
    <row r="14" spans="2:10" x14ac:dyDescent="0.25">
      <c r="B14" s="59" t="s">
        <v>134</v>
      </c>
      <c r="C14" s="60">
        <v>12</v>
      </c>
      <c r="D14" s="60">
        <v>5</v>
      </c>
      <c r="E14" s="61">
        <v>146</v>
      </c>
      <c r="G14" s="62" t="s">
        <v>36</v>
      </c>
      <c r="H14" s="63">
        <v>12</v>
      </c>
      <c r="I14" s="63">
        <v>9</v>
      </c>
      <c r="J14" s="64">
        <v>185</v>
      </c>
    </row>
    <row r="15" spans="2:10" x14ac:dyDescent="0.25">
      <c r="B15" s="59" t="s">
        <v>67</v>
      </c>
      <c r="C15" s="60">
        <v>13</v>
      </c>
      <c r="D15" s="60">
        <v>4</v>
      </c>
      <c r="E15" s="61">
        <v>111</v>
      </c>
      <c r="G15" s="62" t="s">
        <v>201</v>
      </c>
      <c r="H15" s="63">
        <v>13</v>
      </c>
      <c r="I15" s="63">
        <v>8</v>
      </c>
      <c r="J15" s="64">
        <v>180</v>
      </c>
    </row>
    <row r="16" spans="2:10" x14ac:dyDescent="0.25">
      <c r="B16" s="59" t="s">
        <v>68</v>
      </c>
      <c r="C16" s="60">
        <v>14</v>
      </c>
      <c r="D16" s="60">
        <v>5</v>
      </c>
      <c r="E16" s="61">
        <v>99</v>
      </c>
      <c r="G16" s="62" t="s">
        <v>264</v>
      </c>
      <c r="H16" s="63">
        <v>14</v>
      </c>
      <c r="I16" s="63">
        <v>11</v>
      </c>
      <c r="J16" s="64">
        <v>164</v>
      </c>
    </row>
    <row r="17" spans="2:10" x14ac:dyDescent="0.25">
      <c r="B17" s="59" t="s">
        <v>90</v>
      </c>
      <c r="C17" s="60">
        <v>15</v>
      </c>
      <c r="D17" s="60">
        <v>5</v>
      </c>
      <c r="E17" s="61">
        <v>95</v>
      </c>
      <c r="G17" s="62" t="s">
        <v>236</v>
      </c>
      <c r="H17" s="63">
        <v>15</v>
      </c>
      <c r="I17" s="63">
        <v>8</v>
      </c>
      <c r="J17" s="64">
        <v>157</v>
      </c>
    </row>
    <row r="18" spans="2:10" ht="15.75" thickBot="1" x14ac:dyDescent="0.3">
      <c r="B18" s="65" t="s">
        <v>170</v>
      </c>
      <c r="C18" s="66">
        <v>16</v>
      </c>
      <c r="D18" s="66">
        <v>4</v>
      </c>
      <c r="E18" s="67">
        <v>88</v>
      </c>
      <c r="G18" s="62" t="s">
        <v>26</v>
      </c>
      <c r="H18" s="63">
        <v>16</v>
      </c>
      <c r="I18" s="63">
        <v>6</v>
      </c>
      <c r="J18" s="64">
        <v>149</v>
      </c>
    </row>
    <row r="19" spans="2:10" x14ac:dyDescent="0.25">
      <c r="G19" s="62" t="s">
        <v>265</v>
      </c>
      <c r="H19" s="63">
        <v>17</v>
      </c>
      <c r="I19" s="63">
        <v>9</v>
      </c>
      <c r="J19" s="64">
        <v>143</v>
      </c>
    </row>
    <row r="20" spans="2:10" x14ac:dyDescent="0.25">
      <c r="G20" s="62" t="s">
        <v>244</v>
      </c>
      <c r="H20" s="63">
        <v>18</v>
      </c>
      <c r="I20" s="63">
        <v>8</v>
      </c>
      <c r="J20" s="64">
        <v>137</v>
      </c>
    </row>
    <row r="21" spans="2:10" x14ac:dyDescent="0.25">
      <c r="G21" s="62" t="s">
        <v>266</v>
      </c>
      <c r="H21" s="63">
        <v>19</v>
      </c>
      <c r="I21" s="63">
        <v>5</v>
      </c>
      <c r="J21" s="64">
        <v>118</v>
      </c>
    </row>
    <row r="22" spans="2:10" ht="28.5" x14ac:dyDescent="0.25">
      <c r="G22" s="62" t="s">
        <v>143</v>
      </c>
      <c r="H22" s="63">
        <v>20</v>
      </c>
      <c r="I22" s="63">
        <v>4</v>
      </c>
      <c r="J22" s="64">
        <v>97</v>
      </c>
    </row>
    <row r="23" spans="2:10" ht="15.75" thickBot="1" x14ac:dyDescent="0.3">
      <c r="G23" s="68" t="s">
        <v>46</v>
      </c>
      <c r="H23" s="69">
        <v>21</v>
      </c>
      <c r="I23" s="69">
        <v>5</v>
      </c>
      <c r="J23" s="70">
        <v>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77440-09EC-45BE-8BD9-C5EB7DA3D56B}">
  <sheetPr>
    <tabColor theme="1"/>
  </sheetPr>
  <dimension ref="A1:AU162"/>
  <sheetViews>
    <sheetView workbookViewId="0">
      <selection activeCell="R5" sqref="R5"/>
    </sheetView>
  </sheetViews>
  <sheetFormatPr defaultColWidth="9.140625" defaultRowHeight="15" x14ac:dyDescent="0.25"/>
  <cols>
    <col min="1" max="1" width="9.140625" style="71"/>
    <col min="2" max="2" width="29" style="71" customWidth="1"/>
    <col min="3" max="3" width="9.7109375" style="71" customWidth="1"/>
    <col min="4" max="5" width="9.5703125" style="71" customWidth="1"/>
    <col min="6" max="6" width="6.7109375" style="71" bestFit="1" customWidth="1"/>
    <col min="7" max="8" width="6.7109375" style="72" bestFit="1" customWidth="1"/>
    <col min="9" max="11" width="9.140625" style="72"/>
    <col min="12" max="23" width="9.140625" style="71"/>
    <col min="24" max="30" width="9.140625" style="72"/>
    <col min="31" max="16384" width="9.140625" style="71"/>
  </cols>
  <sheetData>
    <row r="1" spans="2:36" x14ac:dyDescent="0.25">
      <c r="I1" s="118"/>
      <c r="J1" s="118"/>
      <c r="K1" s="118"/>
    </row>
    <row r="2" spans="2:36" ht="75.95" customHeight="1" x14ac:dyDescent="0.25">
      <c r="B2" s="74" t="s">
        <v>4</v>
      </c>
      <c r="C2" s="75" t="s">
        <v>260</v>
      </c>
      <c r="D2" s="75" t="s">
        <v>261</v>
      </c>
      <c r="E2" s="75" t="s">
        <v>262</v>
      </c>
      <c r="F2" s="76" t="s">
        <v>267</v>
      </c>
      <c r="G2" s="77" t="s">
        <v>268</v>
      </c>
      <c r="H2" s="78" t="s">
        <v>269</v>
      </c>
      <c r="I2" s="79" t="s">
        <v>270</v>
      </c>
      <c r="J2" s="79" t="s">
        <v>271</v>
      </c>
      <c r="K2" s="79" t="s">
        <v>272</v>
      </c>
      <c r="L2" s="80" t="s">
        <v>273</v>
      </c>
      <c r="M2" s="81" t="s">
        <v>184</v>
      </c>
      <c r="N2" s="80" t="s">
        <v>274</v>
      </c>
      <c r="O2" s="82" t="s">
        <v>275</v>
      </c>
      <c r="P2" s="81" t="s">
        <v>276</v>
      </c>
      <c r="Q2" s="82" t="s">
        <v>277</v>
      </c>
      <c r="R2" s="83" t="s">
        <v>278</v>
      </c>
      <c r="S2" s="84" t="s">
        <v>189</v>
      </c>
      <c r="T2" s="84" t="s">
        <v>279</v>
      </c>
      <c r="U2" s="84" t="s">
        <v>280</v>
      </c>
      <c r="V2" s="83" t="s">
        <v>191</v>
      </c>
      <c r="W2" s="83" t="s">
        <v>281</v>
      </c>
      <c r="X2" s="83" t="s">
        <v>282</v>
      </c>
      <c r="Y2" s="83" t="s">
        <v>283</v>
      </c>
      <c r="Z2" s="83" t="s">
        <v>227</v>
      </c>
      <c r="AA2" s="83" t="s">
        <v>284</v>
      </c>
      <c r="AB2" s="83" t="s">
        <v>285</v>
      </c>
      <c r="AC2" s="83" t="s">
        <v>286</v>
      </c>
      <c r="AD2" s="83" t="s">
        <v>287</v>
      </c>
      <c r="AE2" s="84" t="s">
        <v>229</v>
      </c>
      <c r="AF2" s="83" t="s">
        <v>195</v>
      </c>
      <c r="AG2" s="84" t="s">
        <v>288</v>
      </c>
      <c r="AH2" s="83" t="s">
        <v>289</v>
      </c>
      <c r="AI2" s="80" t="s">
        <v>290</v>
      </c>
      <c r="AJ2" s="80" t="s">
        <v>291</v>
      </c>
    </row>
    <row r="3" spans="2:36" x14ac:dyDescent="0.25">
      <c r="B3" s="85" t="s">
        <v>136</v>
      </c>
      <c r="C3" s="60">
        <f t="shared" ref="C3:C66" si="0">RANK(E3,$E$3:$E$99)</f>
        <v>1</v>
      </c>
      <c r="D3" s="60">
        <f t="shared" ref="D3:D66" si="1">COUNTA(I3:AAA3)</f>
        <v>22</v>
      </c>
      <c r="E3" s="60">
        <f t="shared" ref="E3:E66" si="2">SUM(I3:AAA3)</f>
        <v>613</v>
      </c>
      <c r="F3" s="60" t="s">
        <v>292</v>
      </c>
      <c r="G3" s="60" t="s">
        <v>292</v>
      </c>
      <c r="H3" s="60" t="s">
        <v>292</v>
      </c>
      <c r="I3" s="60">
        <v>29</v>
      </c>
      <c r="J3" s="60">
        <v>29</v>
      </c>
      <c r="K3" s="60">
        <v>30</v>
      </c>
      <c r="L3" s="60">
        <v>29</v>
      </c>
      <c r="M3" s="60">
        <v>29</v>
      </c>
      <c r="N3" s="60">
        <v>28</v>
      </c>
      <c r="O3" s="60">
        <v>29</v>
      </c>
      <c r="P3" s="60">
        <v>26</v>
      </c>
      <c r="Q3" s="60">
        <v>30</v>
      </c>
      <c r="R3" s="60">
        <v>29</v>
      </c>
      <c r="S3" s="60">
        <v>27</v>
      </c>
      <c r="T3" s="60">
        <v>26</v>
      </c>
      <c r="U3" s="60">
        <v>30</v>
      </c>
      <c r="V3" s="60">
        <v>30</v>
      </c>
      <c r="W3" s="60">
        <v>28</v>
      </c>
      <c r="X3" s="60"/>
      <c r="Y3" s="60"/>
      <c r="Z3" s="60"/>
      <c r="AA3" s="60">
        <v>23</v>
      </c>
      <c r="AB3" s="60">
        <v>29</v>
      </c>
      <c r="AC3" s="60">
        <v>28</v>
      </c>
      <c r="AD3" s="60">
        <v>30</v>
      </c>
      <c r="AE3" s="60"/>
      <c r="AF3" s="60">
        <v>26</v>
      </c>
      <c r="AG3" s="60"/>
      <c r="AH3" s="60"/>
      <c r="AI3" s="60">
        <v>21</v>
      </c>
      <c r="AJ3" s="60">
        <v>27</v>
      </c>
    </row>
    <row r="4" spans="2:36" x14ac:dyDescent="0.25">
      <c r="B4" s="85" t="s">
        <v>140</v>
      </c>
      <c r="C4" s="60">
        <f t="shared" si="0"/>
        <v>2</v>
      </c>
      <c r="D4" s="60">
        <f t="shared" si="1"/>
        <v>20</v>
      </c>
      <c r="E4" s="60">
        <f t="shared" si="2"/>
        <v>535</v>
      </c>
      <c r="F4" s="60" t="s">
        <v>292</v>
      </c>
      <c r="G4" s="60" t="s">
        <v>292</v>
      </c>
      <c r="H4" s="60" t="s">
        <v>292</v>
      </c>
      <c r="I4" s="60">
        <v>28</v>
      </c>
      <c r="J4" s="60">
        <v>25</v>
      </c>
      <c r="K4" s="60">
        <v>26</v>
      </c>
      <c r="L4" s="60">
        <v>25</v>
      </c>
      <c r="M4" s="60"/>
      <c r="N4" s="60"/>
      <c r="O4" s="60">
        <v>28</v>
      </c>
      <c r="P4" s="60"/>
      <c r="Q4" s="60">
        <v>29</v>
      </c>
      <c r="R4" s="60">
        <v>26</v>
      </c>
      <c r="S4" s="60">
        <v>25</v>
      </c>
      <c r="T4" s="60">
        <v>26</v>
      </c>
      <c r="U4" s="60"/>
      <c r="V4" s="60">
        <v>29</v>
      </c>
      <c r="W4" s="60"/>
      <c r="X4" s="60">
        <v>28</v>
      </c>
      <c r="Y4" s="60">
        <v>26</v>
      </c>
      <c r="Z4" s="60">
        <v>26</v>
      </c>
      <c r="AA4" s="60">
        <v>21</v>
      </c>
      <c r="AB4" s="60"/>
      <c r="AC4" s="60">
        <v>27</v>
      </c>
      <c r="AD4" s="60">
        <v>29</v>
      </c>
      <c r="AE4" s="60">
        <v>30</v>
      </c>
      <c r="AF4" s="60"/>
      <c r="AG4" s="60">
        <v>29</v>
      </c>
      <c r="AH4" s="60">
        <v>29</v>
      </c>
      <c r="AI4" s="60">
        <v>23</v>
      </c>
      <c r="AJ4" s="60"/>
    </row>
    <row r="5" spans="2:36" x14ac:dyDescent="0.25">
      <c r="B5" s="85" t="s">
        <v>207</v>
      </c>
      <c r="C5" s="60">
        <f t="shared" si="0"/>
        <v>4</v>
      </c>
      <c r="D5" s="60">
        <f t="shared" si="1"/>
        <v>18</v>
      </c>
      <c r="E5" s="60">
        <f t="shared" si="2"/>
        <v>437</v>
      </c>
      <c r="F5" s="60" t="s">
        <v>292</v>
      </c>
      <c r="G5" s="60" t="s">
        <v>292</v>
      </c>
      <c r="H5" s="60" t="s">
        <v>292</v>
      </c>
      <c r="I5" s="60"/>
      <c r="J5" s="60">
        <v>24</v>
      </c>
      <c r="K5" s="60">
        <v>28</v>
      </c>
      <c r="L5" s="60">
        <v>23</v>
      </c>
      <c r="M5" s="60">
        <v>27</v>
      </c>
      <c r="N5" s="60"/>
      <c r="O5" s="60">
        <v>27</v>
      </c>
      <c r="P5" s="60">
        <v>24</v>
      </c>
      <c r="Q5" s="60">
        <v>27</v>
      </c>
      <c r="R5" s="60"/>
      <c r="S5" s="60">
        <v>23</v>
      </c>
      <c r="T5" s="60">
        <v>24</v>
      </c>
      <c r="U5" s="60">
        <v>28</v>
      </c>
      <c r="V5" s="60">
        <v>28</v>
      </c>
      <c r="W5" s="60">
        <v>18</v>
      </c>
      <c r="X5" s="60">
        <v>29</v>
      </c>
      <c r="Y5" s="60">
        <v>25</v>
      </c>
      <c r="Z5" s="60">
        <v>24</v>
      </c>
      <c r="AA5" s="60">
        <v>19</v>
      </c>
      <c r="AB5" s="60"/>
      <c r="AC5" s="60"/>
      <c r="AD5" s="60"/>
      <c r="AE5" s="60"/>
      <c r="AF5" s="60">
        <v>21</v>
      </c>
      <c r="AG5" s="60"/>
      <c r="AH5" s="60"/>
      <c r="AI5" s="60"/>
      <c r="AJ5" s="60">
        <v>18</v>
      </c>
    </row>
    <row r="6" spans="2:36" x14ac:dyDescent="0.25">
      <c r="B6" s="85" t="s">
        <v>23</v>
      </c>
      <c r="C6" s="60">
        <f t="shared" si="0"/>
        <v>5</v>
      </c>
      <c r="D6" s="60">
        <f t="shared" si="1"/>
        <v>17</v>
      </c>
      <c r="E6" s="60">
        <f t="shared" si="2"/>
        <v>388</v>
      </c>
      <c r="F6" s="60" t="s">
        <v>292</v>
      </c>
      <c r="G6" s="60" t="s">
        <v>292</v>
      </c>
      <c r="H6" s="60" t="s">
        <v>292</v>
      </c>
      <c r="I6" s="60">
        <v>27</v>
      </c>
      <c r="J6" s="60">
        <v>22</v>
      </c>
      <c r="K6" s="60">
        <v>23</v>
      </c>
      <c r="L6" s="60">
        <v>20</v>
      </c>
      <c r="M6" s="60"/>
      <c r="N6" s="60">
        <v>20</v>
      </c>
      <c r="O6" s="60"/>
      <c r="P6" s="60">
        <v>21</v>
      </c>
      <c r="Q6" s="60">
        <v>25</v>
      </c>
      <c r="R6" s="60">
        <v>24</v>
      </c>
      <c r="S6" s="60"/>
      <c r="T6" s="60"/>
      <c r="U6" s="60">
        <v>27</v>
      </c>
      <c r="V6" s="60">
        <v>27</v>
      </c>
      <c r="W6" s="60">
        <v>15</v>
      </c>
      <c r="X6" s="60">
        <v>26</v>
      </c>
      <c r="Y6" s="60">
        <v>23</v>
      </c>
      <c r="Z6" s="60"/>
      <c r="AA6" s="60">
        <v>18</v>
      </c>
      <c r="AB6" s="60"/>
      <c r="AC6" s="60">
        <v>24</v>
      </c>
      <c r="AD6" s="60"/>
      <c r="AE6" s="60">
        <v>28</v>
      </c>
      <c r="AF6" s="60">
        <v>18</v>
      </c>
      <c r="AG6" s="60"/>
      <c r="AH6" s="60"/>
      <c r="AI6" s="60"/>
      <c r="AJ6" s="60"/>
    </row>
    <row r="7" spans="2:36" x14ac:dyDescent="0.25">
      <c r="B7" s="85" t="s">
        <v>24</v>
      </c>
      <c r="C7" s="60">
        <f t="shared" si="0"/>
        <v>7</v>
      </c>
      <c r="D7" s="60">
        <f t="shared" si="1"/>
        <v>12</v>
      </c>
      <c r="E7" s="60">
        <f t="shared" si="2"/>
        <v>350</v>
      </c>
      <c r="F7" s="60" t="s">
        <v>292</v>
      </c>
      <c r="G7" s="60" t="s">
        <v>292</v>
      </c>
      <c r="H7" s="60" t="s">
        <v>292</v>
      </c>
      <c r="I7" s="60"/>
      <c r="J7" s="60">
        <v>28</v>
      </c>
      <c r="K7" s="60">
        <v>27</v>
      </c>
      <c r="L7" s="60">
        <v>30</v>
      </c>
      <c r="M7" s="60"/>
      <c r="N7" s="60">
        <v>30</v>
      </c>
      <c r="O7" s="60"/>
      <c r="P7" s="60">
        <v>30</v>
      </c>
      <c r="Q7" s="60"/>
      <c r="R7" s="60"/>
      <c r="S7" s="60"/>
      <c r="T7" s="60">
        <v>30</v>
      </c>
      <c r="U7" s="60"/>
      <c r="V7" s="60"/>
      <c r="W7" s="60">
        <v>26</v>
      </c>
      <c r="X7" s="60"/>
      <c r="Y7" s="60">
        <v>30</v>
      </c>
      <c r="Z7" s="60"/>
      <c r="AA7" s="60">
        <v>30</v>
      </c>
      <c r="AB7" s="60"/>
      <c r="AC7" s="60"/>
      <c r="AD7" s="60"/>
      <c r="AE7" s="60"/>
      <c r="AF7" s="60">
        <v>29</v>
      </c>
      <c r="AG7" s="60"/>
      <c r="AH7" s="60"/>
      <c r="AI7" s="60">
        <v>30</v>
      </c>
      <c r="AJ7" s="60">
        <v>30</v>
      </c>
    </row>
    <row r="8" spans="2:36" x14ac:dyDescent="0.25">
      <c r="B8" s="85" t="s">
        <v>238</v>
      </c>
      <c r="C8" s="60">
        <f t="shared" si="0"/>
        <v>8</v>
      </c>
      <c r="D8" s="60">
        <f t="shared" si="1"/>
        <v>18</v>
      </c>
      <c r="E8" s="60">
        <f t="shared" si="2"/>
        <v>335</v>
      </c>
      <c r="F8" s="60" t="s">
        <v>292</v>
      </c>
      <c r="G8" s="60" t="s">
        <v>292</v>
      </c>
      <c r="H8" s="60" t="s">
        <v>292</v>
      </c>
      <c r="I8" s="60"/>
      <c r="J8" s="60"/>
      <c r="K8" s="60"/>
      <c r="L8" s="60">
        <v>13</v>
      </c>
      <c r="M8" s="60">
        <v>17</v>
      </c>
      <c r="N8" s="60">
        <v>13</v>
      </c>
      <c r="O8" s="60">
        <v>19</v>
      </c>
      <c r="P8" s="60">
        <v>20</v>
      </c>
      <c r="Q8" s="60">
        <v>21</v>
      </c>
      <c r="R8" s="60"/>
      <c r="S8" s="60">
        <v>20</v>
      </c>
      <c r="T8" s="60">
        <v>19</v>
      </c>
      <c r="U8" s="60"/>
      <c r="V8" s="60">
        <v>22</v>
      </c>
      <c r="W8" s="60">
        <v>7</v>
      </c>
      <c r="X8" s="60">
        <v>19</v>
      </c>
      <c r="Y8" s="60">
        <v>18</v>
      </c>
      <c r="Z8" s="60">
        <v>22</v>
      </c>
      <c r="AA8" s="60"/>
      <c r="AB8" s="60"/>
      <c r="AC8" s="60">
        <v>23</v>
      </c>
      <c r="AD8" s="60">
        <v>27</v>
      </c>
      <c r="AE8" s="60">
        <v>24</v>
      </c>
      <c r="AF8" s="60"/>
      <c r="AG8" s="60"/>
      <c r="AH8" s="60">
        <v>26</v>
      </c>
      <c r="AI8" s="60">
        <v>5</v>
      </c>
      <c r="AJ8" s="60"/>
    </row>
    <row r="9" spans="2:36" x14ac:dyDescent="0.25">
      <c r="B9" s="85" t="s">
        <v>153</v>
      </c>
      <c r="C9" s="60">
        <f t="shared" si="0"/>
        <v>9</v>
      </c>
      <c r="D9" s="60">
        <f t="shared" si="1"/>
        <v>12</v>
      </c>
      <c r="E9" s="60">
        <f t="shared" si="2"/>
        <v>329</v>
      </c>
      <c r="F9" s="60" t="s">
        <v>292</v>
      </c>
      <c r="G9" s="60" t="s">
        <v>292</v>
      </c>
      <c r="H9" s="60" t="s">
        <v>292</v>
      </c>
      <c r="I9" s="60"/>
      <c r="J9" s="60"/>
      <c r="K9" s="60"/>
      <c r="L9" s="60">
        <v>27</v>
      </c>
      <c r="M9" s="60">
        <v>30</v>
      </c>
      <c r="N9" s="60">
        <v>25</v>
      </c>
      <c r="O9" s="60">
        <v>30</v>
      </c>
      <c r="P9" s="60">
        <v>28</v>
      </c>
      <c r="Q9" s="60"/>
      <c r="R9" s="60"/>
      <c r="S9" s="60">
        <v>29</v>
      </c>
      <c r="T9" s="60"/>
      <c r="U9" s="60"/>
      <c r="V9" s="60"/>
      <c r="W9" s="60">
        <v>30</v>
      </c>
      <c r="X9" s="60"/>
      <c r="Y9" s="60"/>
      <c r="Z9" s="60">
        <v>29</v>
      </c>
      <c r="AA9" s="60">
        <v>27</v>
      </c>
      <c r="AB9" s="60"/>
      <c r="AC9" s="60"/>
      <c r="AD9" s="60"/>
      <c r="AE9" s="60"/>
      <c r="AF9" s="60">
        <v>25</v>
      </c>
      <c r="AG9" s="60"/>
      <c r="AH9" s="60"/>
      <c r="AI9" s="60">
        <v>25</v>
      </c>
      <c r="AJ9" s="60">
        <v>24</v>
      </c>
    </row>
    <row r="10" spans="2:36" x14ac:dyDescent="0.25">
      <c r="B10" s="86" t="s">
        <v>293</v>
      </c>
      <c r="C10" s="60">
        <f t="shared" si="0"/>
        <v>14</v>
      </c>
      <c r="D10" s="60">
        <f t="shared" si="1"/>
        <v>9</v>
      </c>
      <c r="E10" s="60">
        <f t="shared" si="2"/>
        <v>260</v>
      </c>
      <c r="F10" s="60" t="s">
        <v>292</v>
      </c>
      <c r="G10" s="60"/>
      <c r="H10" s="60"/>
      <c r="I10" s="60"/>
      <c r="J10" s="60">
        <v>30</v>
      </c>
      <c r="K10" s="60">
        <v>24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>
        <f>VLOOKUP(B10,[2]Washlands!J:L,3,FALSE)</f>
        <v>29</v>
      </c>
      <c r="X10" s="60"/>
      <c r="Y10" s="60">
        <v>29</v>
      </c>
      <c r="Z10" s="60">
        <v>30</v>
      </c>
      <c r="AA10" s="60">
        <v>28</v>
      </c>
      <c r="AB10" s="60"/>
      <c r="AC10" s="60">
        <v>30</v>
      </c>
      <c r="AD10" s="60"/>
      <c r="AE10" s="60"/>
      <c r="AF10" s="60">
        <v>30</v>
      </c>
      <c r="AG10" s="60"/>
      <c r="AH10" s="60">
        <v>30</v>
      </c>
      <c r="AI10" s="60"/>
      <c r="AJ10" s="60"/>
    </row>
    <row r="11" spans="2:36" x14ac:dyDescent="0.25">
      <c r="B11" s="85" t="s">
        <v>27</v>
      </c>
      <c r="C11" s="60">
        <f t="shared" si="0"/>
        <v>14</v>
      </c>
      <c r="D11" s="60">
        <f t="shared" si="1"/>
        <v>15</v>
      </c>
      <c r="E11" s="60">
        <f t="shared" si="2"/>
        <v>260</v>
      </c>
      <c r="F11" s="60" t="s">
        <v>292</v>
      </c>
      <c r="G11" s="60" t="s">
        <v>292</v>
      </c>
      <c r="H11" s="60" t="s">
        <v>292</v>
      </c>
      <c r="I11" s="60"/>
      <c r="J11" s="60"/>
      <c r="K11" s="60"/>
      <c r="L11" s="60">
        <v>17</v>
      </c>
      <c r="M11" s="60">
        <v>21</v>
      </c>
      <c r="N11" s="60">
        <v>18</v>
      </c>
      <c r="O11" s="60">
        <v>21</v>
      </c>
      <c r="P11" s="60"/>
      <c r="Q11" s="60">
        <v>22</v>
      </c>
      <c r="R11" s="60">
        <v>16</v>
      </c>
      <c r="S11" s="60">
        <v>19</v>
      </c>
      <c r="T11" s="60">
        <v>15</v>
      </c>
      <c r="U11" s="60">
        <v>25</v>
      </c>
      <c r="V11" s="60"/>
      <c r="W11" s="60">
        <v>8</v>
      </c>
      <c r="X11" s="60"/>
      <c r="Y11" s="60">
        <v>21</v>
      </c>
      <c r="Z11" s="60"/>
      <c r="AA11" s="60">
        <v>10</v>
      </c>
      <c r="AB11" s="60"/>
      <c r="AC11" s="60"/>
      <c r="AD11" s="60"/>
      <c r="AE11" s="60">
        <v>25</v>
      </c>
      <c r="AF11" s="60">
        <v>17</v>
      </c>
      <c r="AG11" s="60"/>
      <c r="AH11" s="60"/>
      <c r="AI11" s="60">
        <v>5</v>
      </c>
      <c r="AJ11" s="60"/>
    </row>
    <row r="12" spans="2:36" x14ac:dyDescent="0.25">
      <c r="B12" s="85" t="s">
        <v>141</v>
      </c>
      <c r="C12" s="60">
        <f t="shared" si="0"/>
        <v>17</v>
      </c>
      <c r="D12" s="60">
        <f t="shared" si="1"/>
        <v>11</v>
      </c>
      <c r="E12" s="60">
        <f t="shared" si="2"/>
        <v>240</v>
      </c>
      <c r="F12" s="60" t="s">
        <v>292</v>
      </c>
      <c r="G12" s="60" t="s">
        <v>292</v>
      </c>
      <c r="H12" s="60" t="s">
        <v>292</v>
      </c>
      <c r="I12" s="60"/>
      <c r="J12" s="60"/>
      <c r="K12" s="60"/>
      <c r="L12" s="60"/>
      <c r="M12" s="60"/>
      <c r="N12" s="60"/>
      <c r="O12" s="60"/>
      <c r="P12" s="60">
        <v>23</v>
      </c>
      <c r="Q12" s="60"/>
      <c r="R12" s="60"/>
      <c r="S12" s="60">
        <v>22</v>
      </c>
      <c r="T12" s="60">
        <v>23</v>
      </c>
      <c r="U12" s="60"/>
      <c r="V12" s="60"/>
      <c r="W12" s="60">
        <v>14</v>
      </c>
      <c r="X12" s="60">
        <v>27</v>
      </c>
      <c r="Y12" s="60"/>
      <c r="Z12" s="60">
        <v>23</v>
      </c>
      <c r="AA12" s="60">
        <v>17</v>
      </c>
      <c r="AB12" s="60"/>
      <c r="AC12" s="60"/>
      <c r="AD12" s="60"/>
      <c r="AE12" s="60">
        <v>29</v>
      </c>
      <c r="AF12" s="60">
        <v>22</v>
      </c>
      <c r="AG12" s="60">
        <v>28</v>
      </c>
      <c r="AH12" s="60"/>
      <c r="AI12" s="60"/>
      <c r="AJ12" s="60">
        <v>12</v>
      </c>
    </row>
    <row r="13" spans="2:36" x14ac:dyDescent="0.25">
      <c r="B13" s="85" t="s">
        <v>205</v>
      </c>
      <c r="C13" s="60">
        <f t="shared" si="0"/>
        <v>21</v>
      </c>
      <c r="D13" s="60">
        <f t="shared" si="1"/>
        <v>10</v>
      </c>
      <c r="E13" s="60">
        <f t="shared" si="2"/>
        <v>198</v>
      </c>
      <c r="F13" s="60" t="s">
        <v>292</v>
      </c>
      <c r="G13" s="60" t="s">
        <v>292</v>
      </c>
      <c r="H13" s="60" t="s">
        <v>292</v>
      </c>
      <c r="I13" s="60"/>
      <c r="J13" s="60"/>
      <c r="K13" s="60"/>
      <c r="L13" s="60"/>
      <c r="M13" s="60"/>
      <c r="N13" s="60">
        <f>VLOOKUP(B13,'[2]Bosworth XC'!J:L,3,FALSE)</f>
        <v>22</v>
      </c>
      <c r="O13" s="60"/>
      <c r="P13" s="60"/>
      <c r="Q13" s="60">
        <v>23</v>
      </c>
      <c r="R13" s="60">
        <v>18</v>
      </c>
      <c r="S13" s="60"/>
      <c r="T13" s="60"/>
      <c r="U13" s="60"/>
      <c r="V13" s="60"/>
      <c r="W13" s="60">
        <v>13</v>
      </c>
      <c r="X13" s="60">
        <v>22</v>
      </c>
      <c r="Y13" s="60"/>
      <c r="Z13" s="60"/>
      <c r="AA13" s="60">
        <v>16</v>
      </c>
      <c r="AB13" s="60"/>
      <c r="AC13" s="60"/>
      <c r="AD13" s="60"/>
      <c r="AE13" s="60">
        <v>27</v>
      </c>
      <c r="AF13" s="60"/>
      <c r="AG13" s="60">
        <v>27</v>
      </c>
      <c r="AH13" s="60"/>
      <c r="AI13" s="60">
        <v>15</v>
      </c>
      <c r="AJ13" s="60">
        <v>15</v>
      </c>
    </row>
    <row r="14" spans="2:36" x14ac:dyDescent="0.25">
      <c r="B14" s="85" t="s">
        <v>202</v>
      </c>
      <c r="C14" s="60">
        <f t="shared" si="0"/>
        <v>23</v>
      </c>
      <c r="D14" s="60">
        <f t="shared" si="1"/>
        <v>7</v>
      </c>
      <c r="E14" s="60">
        <f t="shared" si="2"/>
        <v>190</v>
      </c>
      <c r="F14" s="60" t="s">
        <v>292</v>
      </c>
      <c r="G14" s="60" t="s">
        <v>292</v>
      </c>
      <c r="H14" s="60" t="s">
        <v>292</v>
      </c>
      <c r="I14" s="60"/>
      <c r="J14" s="60"/>
      <c r="K14" s="60"/>
      <c r="L14" s="60">
        <v>28</v>
      </c>
      <c r="M14" s="60"/>
      <c r="N14" s="60">
        <v>29</v>
      </c>
      <c r="O14" s="60"/>
      <c r="P14" s="60"/>
      <c r="Q14" s="60"/>
      <c r="R14" s="60"/>
      <c r="S14" s="60"/>
      <c r="T14" s="60">
        <v>27</v>
      </c>
      <c r="U14" s="60">
        <v>29</v>
      </c>
      <c r="V14" s="60"/>
      <c r="W14" s="60">
        <v>25</v>
      </c>
      <c r="X14" s="60"/>
      <c r="Y14" s="60"/>
      <c r="Z14" s="60"/>
      <c r="AA14" s="60">
        <v>26</v>
      </c>
      <c r="AB14" s="60"/>
      <c r="AC14" s="60"/>
      <c r="AD14" s="60"/>
      <c r="AE14" s="60"/>
      <c r="AF14" s="60"/>
      <c r="AG14" s="60"/>
      <c r="AH14" s="60"/>
      <c r="AI14" s="60"/>
      <c r="AJ14" s="60">
        <v>26</v>
      </c>
    </row>
    <row r="15" spans="2:36" x14ac:dyDescent="0.25">
      <c r="B15" s="85" t="s">
        <v>36</v>
      </c>
      <c r="C15" s="60">
        <f t="shared" si="0"/>
        <v>24</v>
      </c>
      <c r="D15" s="60">
        <f t="shared" si="1"/>
        <v>9</v>
      </c>
      <c r="E15" s="60">
        <f t="shared" si="2"/>
        <v>185</v>
      </c>
      <c r="F15" s="60" t="s">
        <v>292</v>
      </c>
      <c r="G15" s="60" t="s">
        <v>292</v>
      </c>
      <c r="H15" s="60" t="s">
        <v>292</v>
      </c>
      <c r="I15" s="60"/>
      <c r="J15" s="60"/>
      <c r="K15" s="60"/>
      <c r="L15" s="60">
        <v>19</v>
      </c>
      <c r="M15" s="60"/>
      <c r="N15" s="60">
        <v>19</v>
      </c>
      <c r="O15" s="60"/>
      <c r="P15" s="60"/>
      <c r="Q15" s="60">
        <v>24</v>
      </c>
      <c r="R15" s="60">
        <v>22</v>
      </c>
      <c r="S15" s="60"/>
      <c r="T15" s="60"/>
      <c r="U15" s="60"/>
      <c r="V15" s="60">
        <v>24</v>
      </c>
      <c r="W15" s="60"/>
      <c r="X15" s="60">
        <v>21</v>
      </c>
      <c r="Y15" s="60">
        <v>22</v>
      </c>
      <c r="Z15" s="60"/>
      <c r="AA15" s="60"/>
      <c r="AB15" s="60"/>
      <c r="AC15" s="60"/>
      <c r="AD15" s="60"/>
      <c r="AE15" s="60">
        <v>26</v>
      </c>
      <c r="AF15" s="60"/>
      <c r="AG15" s="60"/>
      <c r="AH15" s="60"/>
      <c r="AI15" s="60">
        <v>8</v>
      </c>
      <c r="AJ15" s="60"/>
    </row>
    <row r="16" spans="2:36" x14ac:dyDescent="0.25">
      <c r="B16" s="85" t="s">
        <v>201</v>
      </c>
      <c r="C16" s="60">
        <f t="shared" si="0"/>
        <v>26</v>
      </c>
      <c r="D16" s="60">
        <f t="shared" si="1"/>
        <v>8</v>
      </c>
      <c r="E16" s="60">
        <f t="shared" si="2"/>
        <v>180</v>
      </c>
      <c r="F16" s="60" t="s">
        <v>292</v>
      </c>
      <c r="G16" s="60" t="s">
        <v>292</v>
      </c>
      <c r="H16" s="60" t="s">
        <v>292</v>
      </c>
      <c r="I16" s="60"/>
      <c r="J16" s="60">
        <v>23</v>
      </c>
      <c r="K16" s="60"/>
      <c r="L16" s="60">
        <v>22</v>
      </c>
      <c r="M16" s="60">
        <v>26</v>
      </c>
      <c r="N16" s="60">
        <v>23</v>
      </c>
      <c r="O16" s="60">
        <v>25</v>
      </c>
      <c r="P16" s="60"/>
      <c r="Q16" s="60"/>
      <c r="R16" s="60"/>
      <c r="S16" s="60"/>
      <c r="T16" s="60"/>
      <c r="U16" s="60"/>
      <c r="V16" s="60"/>
      <c r="W16" s="60">
        <v>12</v>
      </c>
      <c r="X16" s="60"/>
      <c r="Y16" s="60"/>
      <c r="Z16" s="60"/>
      <c r="AA16" s="60"/>
      <c r="AB16" s="60"/>
      <c r="AC16" s="60">
        <v>26</v>
      </c>
      <c r="AD16" s="60"/>
      <c r="AE16" s="60"/>
      <c r="AF16" s="60">
        <v>23</v>
      </c>
      <c r="AG16" s="60"/>
      <c r="AH16" s="60"/>
      <c r="AI16" s="60"/>
      <c r="AJ16" s="60"/>
    </row>
    <row r="17" spans="2:36" x14ac:dyDescent="0.25">
      <c r="B17" s="86" t="s">
        <v>232</v>
      </c>
      <c r="C17" s="60">
        <f t="shared" si="0"/>
        <v>27</v>
      </c>
      <c r="D17" s="60">
        <f t="shared" si="1"/>
        <v>6</v>
      </c>
      <c r="E17" s="60">
        <f t="shared" si="2"/>
        <v>172</v>
      </c>
      <c r="F17" s="60" t="s">
        <v>292</v>
      </c>
      <c r="G17" s="60" t="s">
        <v>292</v>
      </c>
      <c r="H17" s="60"/>
      <c r="I17" s="60"/>
      <c r="J17" s="60"/>
      <c r="K17" s="60"/>
      <c r="L17" s="60"/>
      <c r="M17" s="60"/>
      <c r="N17" s="60"/>
      <c r="O17" s="60"/>
      <c r="P17" s="60">
        <v>29</v>
      </c>
      <c r="Q17" s="60"/>
      <c r="R17" s="60">
        <v>30</v>
      </c>
      <c r="S17" s="60">
        <v>30</v>
      </c>
      <c r="T17" s="60"/>
      <c r="U17" s="60"/>
      <c r="V17" s="60"/>
      <c r="W17" s="60">
        <v>27</v>
      </c>
      <c r="X17" s="60"/>
      <c r="Y17" s="60"/>
      <c r="Z17" s="60"/>
      <c r="AA17" s="60">
        <v>29</v>
      </c>
      <c r="AB17" s="60"/>
      <c r="AC17" s="60"/>
      <c r="AD17" s="60"/>
      <c r="AE17" s="60"/>
      <c r="AF17" s="60">
        <v>27</v>
      </c>
      <c r="AG17" s="60"/>
      <c r="AH17" s="60"/>
      <c r="AI17" s="60"/>
      <c r="AJ17" s="60"/>
    </row>
    <row r="18" spans="2:36" x14ac:dyDescent="0.25">
      <c r="B18" s="86" t="s">
        <v>40</v>
      </c>
      <c r="C18" s="60">
        <f t="shared" si="0"/>
        <v>29</v>
      </c>
      <c r="D18" s="60">
        <f t="shared" si="1"/>
        <v>8</v>
      </c>
      <c r="E18" s="60">
        <f t="shared" si="2"/>
        <v>168</v>
      </c>
      <c r="F18" s="60" t="s">
        <v>292</v>
      </c>
      <c r="G18" s="60" t="s">
        <v>292</v>
      </c>
      <c r="H18" s="60"/>
      <c r="I18" s="60"/>
      <c r="J18" s="60"/>
      <c r="K18" s="60"/>
      <c r="L18" s="60"/>
      <c r="M18" s="60">
        <v>24</v>
      </c>
      <c r="N18" s="60"/>
      <c r="O18" s="60">
        <v>23</v>
      </c>
      <c r="P18" s="60"/>
      <c r="Q18" s="60">
        <v>26</v>
      </c>
      <c r="R18" s="60">
        <v>13</v>
      </c>
      <c r="S18" s="60"/>
      <c r="T18" s="60">
        <v>16</v>
      </c>
      <c r="U18" s="60"/>
      <c r="V18" s="60">
        <v>23</v>
      </c>
      <c r="W18" s="60"/>
      <c r="X18" s="60">
        <v>18</v>
      </c>
      <c r="Y18" s="60"/>
      <c r="Z18" s="60"/>
      <c r="AA18" s="60"/>
      <c r="AB18" s="60"/>
      <c r="AC18" s="60">
        <v>25</v>
      </c>
      <c r="AD18" s="60"/>
      <c r="AE18" s="60"/>
      <c r="AF18" s="60"/>
      <c r="AG18" s="60"/>
      <c r="AH18" s="60"/>
      <c r="AI18" s="60"/>
      <c r="AJ18" s="60"/>
    </row>
    <row r="19" spans="2:36" x14ac:dyDescent="0.25">
      <c r="B19" s="85" t="s">
        <v>264</v>
      </c>
      <c r="C19" s="60">
        <f t="shared" si="0"/>
        <v>31</v>
      </c>
      <c r="D19" s="60">
        <f t="shared" si="1"/>
        <v>11</v>
      </c>
      <c r="E19" s="60">
        <f t="shared" si="2"/>
        <v>164</v>
      </c>
      <c r="F19" s="60" t="s">
        <v>292</v>
      </c>
      <c r="G19" s="60" t="s">
        <v>292</v>
      </c>
      <c r="H19" s="60" t="s">
        <v>292</v>
      </c>
      <c r="I19" s="60">
        <v>26</v>
      </c>
      <c r="J19" s="60"/>
      <c r="K19" s="60"/>
      <c r="L19" s="60"/>
      <c r="M19" s="60"/>
      <c r="N19" s="60"/>
      <c r="O19" s="60"/>
      <c r="P19" s="60"/>
      <c r="Q19" s="60"/>
      <c r="R19" s="60">
        <v>10</v>
      </c>
      <c r="S19" s="60"/>
      <c r="T19" s="60">
        <v>14</v>
      </c>
      <c r="U19" s="60"/>
      <c r="V19" s="60">
        <v>21</v>
      </c>
      <c r="W19" s="60">
        <v>5</v>
      </c>
      <c r="X19" s="60"/>
      <c r="Y19" s="60">
        <v>17</v>
      </c>
      <c r="Z19" s="60">
        <v>21</v>
      </c>
      <c r="AA19" s="60"/>
      <c r="AB19" s="60"/>
      <c r="AC19" s="60"/>
      <c r="AD19" s="60"/>
      <c r="AE19" s="60"/>
      <c r="AF19" s="60">
        <v>13</v>
      </c>
      <c r="AG19" s="60"/>
      <c r="AH19" s="60">
        <v>25</v>
      </c>
      <c r="AI19" s="60">
        <v>5</v>
      </c>
      <c r="AJ19" s="60">
        <v>7</v>
      </c>
    </row>
    <row r="20" spans="2:36" x14ac:dyDescent="0.25">
      <c r="B20" s="85" t="s">
        <v>236</v>
      </c>
      <c r="C20" s="60">
        <f t="shared" si="0"/>
        <v>33</v>
      </c>
      <c r="D20" s="60">
        <f t="shared" si="1"/>
        <v>8</v>
      </c>
      <c r="E20" s="60">
        <f t="shared" si="2"/>
        <v>157</v>
      </c>
      <c r="F20" s="60" t="s">
        <v>292</v>
      </c>
      <c r="G20" s="60" t="s">
        <v>292</v>
      </c>
      <c r="H20" s="60" t="s">
        <v>292</v>
      </c>
      <c r="I20" s="60"/>
      <c r="J20" s="60"/>
      <c r="K20" s="60"/>
      <c r="L20" s="60"/>
      <c r="M20" s="60">
        <v>22</v>
      </c>
      <c r="N20" s="60">
        <v>21</v>
      </c>
      <c r="O20" s="60"/>
      <c r="P20" s="60"/>
      <c r="Q20" s="60"/>
      <c r="R20" s="60">
        <v>21</v>
      </c>
      <c r="S20" s="60"/>
      <c r="T20" s="60">
        <v>20</v>
      </c>
      <c r="U20" s="60"/>
      <c r="V20" s="60">
        <v>25</v>
      </c>
      <c r="W20" s="60">
        <v>16</v>
      </c>
      <c r="X20" s="60"/>
      <c r="Y20" s="60"/>
      <c r="Z20" s="60"/>
      <c r="AA20" s="60"/>
      <c r="AB20" s="60"/>
      <c r="AC20" s="60"/>
      <c r="AD20" s="60"/>
      <c r="AE20" s="60"/>
      <c r="AF20" s="60">
        <v>20</v>
      </c>
      <c r="AG20" s="60"/>
      <c r="AH20" s="60"/>
      <c r="AI20" s="60">
        <v>12</v>
      </c>
      <c r="AJ20" s="60"/>
    </row>
    <row r="21" spans="2:36" x14ac:dyDescent="0.25">
      <c r="B21" s="85" t="s">
        <v>26</v>
      </c>
      <c r="C21" s="60">
        <f t="shared" si="0"/>
        <v>36</v>
      </c>
      <c r="D21" s="60">
        <f t="shared" si="1"/>
        <v>6</v>
      </c>
      <c r="E21" s="60">
        <f t="shared" si="2"/>
        <v>149</v>
      </c>
      <c r="F21" s="60" t="s">
        <v>292</v>
      </c>
      <c r="G21" s="60" t="s">
        <v>292</v>
      </c>
      <c r="H21" s="60" t="s">
        <v>292</v>
      </c>
      <c r="I21" s="60"/>
      <c r="J21" s="60"/>
      <c r="K21" s="60"/>
      <c r="L21" s="60"/>
      <c r="M21" s="60"/>
      <c r="N21" s="60">
        <f>VLOOKUP(B21,'[2]Bosworth XC'!J:L,3,FALSE)</f>
        <v>27</v>
      </c>
      <c r="O21" s="60"/>
      <c r="P21" s="60"/>
      <c r="Q21" s="60"/>
      <c r="R21" s="60"/>
      <c r="S21" s="60"/>
      <c r="T21" s="60"/>
      <c r="U21" s="60"/>
      <c r="V21" s="60"/>
      <c r="W21" s="60">
        <v>24</v>
      </c>
      <c r="X21" s="60"/>
      <c r="Y21" s="60"/>
      <c r="Z21" s="60">
        <v>27</v>
      </c>
      <c r="AA21" s="60">
        <v>24</v>
      </c>
      <c r="AB21" s="60"/>
      <c r="AC21" s="60"/>
      <c r="AD21" s="60"/>
      <c r="AE21" s="60"/>
      <c r="AF21" s="60"/>
      <c r="AG21" s="60"/>
      <c r="AH21" s="60"/>
      <c r="AI21" s="60">
        <v>27</v>
      </c>
      <c r="AJ21" s="60">
        <v>20</v>
      </c>
    </row>
    <row r="22" spans="2:36" x14ac:dyDescent="0.25">
      <c r="B22" s="86" t="s">
        <v>241</v>
      </c>
      <c r="C22" s="60">
        <f t="shared" si="0"/>
        <v>41</v>
      </c>
      <c r="D22" s="60">
        <f t="shared" si="1"/>
        <v>5</v>
      </c>
      <c r="E22" s="60">
        <f t="shared" si="2"/>
        <v>144</v>
      </c>
      <c r="F22" s="60" t="s">
        <v>292</v>
      </c>
      <c r="G22" s="60"/>
      <c r="H22" s="60" t="s">
        <v>292</v>
      </c>
      <c r="I22" s="60">
        <v>30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>
        <v>30</v>
      </c>
      <c r="Y22" s="60">
        <v>27</v>
      </c>
      <c r="Z22" s="60"/>
      <c r="AA22" s="60"/>
      <c r="AB22" s="60"/>
      <c r="AC22" s="60"/>
      <c r="AD22" s="60"/>
      <c r="AE22" s="60"/>
      <c r="AF22" s="60"/>
      <c r="AG22" s="60"/>
      <c r="AH22" s="60"/>
      <c r="AI22" s="60">
        <v>28</v>
      </c>
      <c r="AJ22" s="60">
        <v>29</v>
      </c>
    </row>
    <row r="23" spans="2:36" x14ac:dyDescent="0.25">
      <c r="B23" s="85" t="s">
        <v>265</v>
      </c>
      <c r="C23" s="60">
        <f t="shared" si="0"/>
        <v>42</v>
      </c>
      <c r="D23" s="60">
        <f t="shared" si="1"/>
        <v>9</v>
      </c>
      <c r="E23" s="60">
        <f t="shared" si="2"/>
        <v>143</v>
      </c>
      <c r="F23" s="60" t="s">
        <v>292</v>
      </c>
      <c r="G23" s="60" t="s">
        <v>292</v>
      </c>
      <c r="H23" s="60" t="s">
        <v>292</v>
      </c>
      <c r="I23" s="60"/>
      <c r="J23" s="60"/>
      <c r="K23" s="60"/>
      <c r="L23" s="60">
        <v>15</v>
      </c>
      <c r="M23" s="60">
        <v>18</v>
      </c>
      <c r="N23" s="60">
        <v>15</v>
      </c>
      <c r="O23" s="60">
        <v>22</v>
      </c>
      <c r="P23" s="60"/>
      <c r="Q23" s="60"/>
      <c r="R23" s="60">
        <v>19</v>
      </c>
      <c r="S23" s="60"/>
      <c r="T23" s="60">
        <v>18</v>
      </c>
      <c r="U23" s="60">
        <v>19</v>
      </c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>
        <v>6</v>
      </c>
      <c r="AJ23" s="60">
        <v>11</v>
      </c>
    </row>
    <row r="24" spans="2:36" x14ac:dyDescent="0.25">
      <c r="B24" s="86" t="s">
        <v>30</v>
      </c>
      <c r="C24" s="60">
        <f t="shared" si="0"/>
        <v>43</v>
      </c>
      <c r="D24" s="60">
        <f t="shared" si="1"/>
        <v>5</v>
      </c>
      <c r="E24" s="60">
        <f t="shared" si="2"/>
        <v>141</v>
      </c>
      <c r="F24" s="60" t="s">
        <v>292</v>
      </c>
      <c r="G24" s="60" t="s">
        <v>292</v>
      </c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>
        <v>28</v>
      </c>
      <c r="Z24" s="60">
        <v>28</v>
      </c>
      <c r="AA24" s="60">
        <v>25</v>
      </c>
      <c r="AB24" s="60">
        <v>30</v>
      </c>
      <c r="AC24" s="60"/>
      <c r="AD24" s="60"/>
      <c r="AE24" s="60"/>
      <c r="AF24" s="60"/>
      <c r="AG24" s="60">
        <v>30</v>
      </c>
      <c r="AH24" s="60"/>
      <c r="AI24" s="60"/>
      <c r="AJ24" s="60"/>
    </row>
    <row r="25" spans="2:36" x14ac:dyDescent="0.25">
      <c r="B25" s="85" t="s">
        <v>244</v>
      </c>
      <c r="C25" s="60">
        <f t="shared" si="0"/>
        <v>44</v>
      </c>
      <c r="D25" s="60">
        <f t="shared" si="1"/>
        <v>8</v>
      </c>
      <c r="E25" s="60">
        <f t="shared" si="2"/>
        <v>137</v>
      </c>
      <c r="F25" s="60" t="s">
        <v>292</v>
      </c>
      <c r="G25" s="60" t="s">
        <v>292</v>
      </c>
      <c r="H25" s="60" t="s">
        <v>292</v>
      </c>
      <c r="I25" s="60"/>
      <c r="J25" s="60"/>
      <c r="K25" s="60"/>
      <c r="L25" s="60"/>
      <c r="M25" s="60"/>
      <c r="N25" s="60">
        <f>VLOOKUP(B25,'[2]Bosworth XC'!J:L,3,FALSE)</f>
        <v>16</v>
      </c>
      <c r="O25" s="60"/>
      <c r="P25" s="60"/>
      <c r="Q25" s="60"/>
      <c r="R25" s="60">
        <v>17</v>
      </c>
      <c r="S25" s="60"/>
      <c r="T25" s="60">
        <v>22</v>
      </c>
      <c r="U25" s="60"/>
      <c r="V25" s="60"/>
      <c r="W25" s="60">
        <v>11</v>
      </c>
      <c r="X25" s="60"/>
      <c r="Y25" s="60"/>
      <c r="Z25" s="60"/>
      <c r="AA25" s="60">
        <v>14</v>
      </c>
      <c r="AB25" s="60"/>
      <c r="AC25" s="60"/>
      <c r="AD25" s="60">
        <v>28</v>
      </c>
      <c r="AE25" s="60"/>
      <c r="AF25" s="60">
        <v>19</v>
      </c>
      <c r="AG25" s="60"/>
      <c r="AH25" s="60"/>
      <c r="AI25" s="60">
        <v>10</v>
      </c>
      <c r="AJ25" s="60"/>
    </row>
    <row r="26" spans="2:36" x14ac:dyDescent="0.25">
      <c r="B26" s="86" t="s">
        <v>200</v>
      </c>
      <c r="C26" s="60">
        <f t="shared" si="0"/>
        <v>45</v>
      </c>
      <c r="D26" s="60">
        <f t="shared" si="1"/>
        <v>5</v>
      </c>
      <c r="E26" s="60">
        <f t="shared" si="2"/>
        <v>131</v>
      </c>
      <c r="F26" s="60" t="s">
        <v>292</v>
      </c>
      <c r="G26" s="60"/>
      <c r="H26" s="60"/>
      <c r="I26" s="60"/>
      <c r="J26" s="60">
        <v>27</v>
      </c>
      <c r="K26" s="60">
        <v>29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>
        <v>25</v>
      </c>
      <c r="AA26" s="60">
        <v>22</v>
      </c>
      <c r="AB26" s="60"/>
      <c r="AC26" s="60"/>
      <c r="AD26" s="60"/>
      <c r="AE26" s="60"/>
      <c r="AF26" s="60">
        <v>28</v>
      </c>
      <c r="AG26" s="60"/>
      <c r="AH26" s="60"/>
      <c r="AI26" s="60"/>
      <c r="AJ26" s="60"/>
    </row>
    <row r="27" spans="2:36" x14ac:dyDescent="0.25">
      <c r="B27" s="85" t="s">
        <v>266</v>
      </c>
      <c r="C27" s="60">
        <f t="shared" si="0"/>
        <v>46</v>
      </c>
      <c r="D27" s="60">
        <f t="shared" si="1"/>
        <v>5</v>
      </c>
      <c r="E27" s="60">
        <f t="shared" si="2"/>
        <v>118</v>
      </c>
      <c r="F27" s="60" t="s">
        <v>292</v>
      </c>
      <c r="G27" s="60" t="s">
        <v>292</v>
      </c>
      <c r="H27" s="60" t="s">
        <v>292</v>
      </c>
      <c r="I27" s="60"/>
      <c r="J27" s="60">
        <v>26</v>
      </c>
      <c r="K27" s="60">
        <v>25</v>
      </c>
      <c r="L27" s="60"/>
      <c r="M27" s="60"/>
      <c r="N27" s="60"/>
      <c r="O27" s="60"/>
      <c r="P27" s="60"/>
      <c r="Q27" s="60"/>
      <c r="R27" s="60"/>
      <c r="S27" s="60"/>
      <c r="T27" s="60">
        <v>28</v>
      </c>
      <c r="U27" s="60"/>
      <c r="V27" s="60"/>
      <c r="W27" s="60">
        <v>20</v>
      </c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>
        <v>19</v>
      </c>
      <c r="AJ27" s="60"/>
    </row>
    <row r="28" spans="2:36" x14ac:dyDescent="0.25">
      <c r="B28" s="86" t="s">
        <v>32</v>
      </c>
      <c r="C28" s="60">
        <f t="shared" si="0"/>
        <v>47</v>
      </c>
      <c r="D28" s="60">
        <f t="shared" si="1"/>
        <v>4</v>
      </c>
      <c r="E28" s="60">
        <f t="shared" si="2"/>
        <v>103</v>
      </c>
      <c r="F28" s="60" t="s">
        <v>292</v>
      </c>
      <c r="G28" s="60" t="s">
        <v>292</v>
      </c>
      <c r="H28" s="60"/>
      <c r="I28" s="60"/>
      <c r="J28" s="60"/>
      <c r="K28" s="60"/>
      <c r="L28" s="60"/>
      <c r="M28" s="60">
        <v>25</v>
      </c>
      <c r="N28" s="60"/>
      <c r="O28" s="60"/>
      <c r="P28" s="60"/>
      <c r="Q28" s="60"/>
      <c r="R28" s="60"/>
      <c r="S28" s="60"/>
      <c r="T28" s="60"/>
      <c r="U28" s="60"/>
      <c r="V28" s="60">
        <v>26</v>
      </c>
      <c r="W28" s="60"/>
      <c r="X28" s="60"/>
      <c r="Y28" s="60">
        <v>24</v>
      </c>
      <c r="Z28" s="60"/>
      <c r="AA28" s="60"/>
      <c r="AB28" s="60">
        <v>28</v>
      </c>
      <c r="AC28" s="60"/>
      <c r="AD28" s="60"/>
      <c r="AE28" s="60"/>
      <c r="AF28" s="60"/>
      <c r="AG28" s="60"/>
      <c r="AH28" s="60"/>
      <c r="AI28" s="60"/>
      <c r="AJ28" s="60"/>
    </row>
    <row r="29" spans="2:36" x14ac:dyDescent="0.25">
      <c r="B29" s="85" t="s">
        <v>143</v>
      </c>
      <c r="C29" s="60">
        <f t="shared" si="0"/>
        <v>48</v>
      </c>
      <c r="D29" s="60">
        <f t="shared" si="1"/>
        <v>4</v>
      </c>
      <c r="E29" s="60">
        <f t="shared" si="2"/>
        <v>97</v>
      </c>
      <c r="F29" s="60" t="s">
        <v>292</v>
      </c>
      <c r="G29" s="60" t="s">
        <v>292</v>
      </c>
      <c r="H29" s="60" t="s">
        <v>292</v>
      </c>
      <c r="I29" s="60"/>
      <c r="J29" s="60"/>
      <c r="K29" s="60"/>
      <c r="L29" s="60"/>
      <c r="M29" s="60"/>
      <c r="N29" s="60"/>
      <c r="O29" s="60"/>
      <c r="P29" s="60">
        <v>25</v>
      </c>
      <c r="Q29" s="60"/>
      <c r="R29" s="60">
        <v>28</v>
      </c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>
        <v>22</v>
      </c>
      <c r="AJ29" s="60">
        <v>22</v>
      </c>
    </row>
    <row r="30" spans="2:36" x14ac:dyDescent="0.25">
      <c r="B30" s="86" t="s">
        <v>50</v>
      </c>
      <c r="C30" s="60">
        <f t="shared" si="0"/>
        <v>48</v>
      </c>
      <c r="D30" s="60">
        <f t="shared" si="1"/>
        <v>4</v>
      </c>
      <c r="E30" s="60">
        <f t="shared" si="2"/>
        <v>97</v>
      </c>
      <c r="F30" s="86"/>
      <c r="G30" s="60" t="s">
        <v>292</v>
      </c>
      <c r="H30" s="60" t="s">
        <v>292</v>
      </c>
      <c r="I30" s="60"/>
      <c r="J30" s="60"/>
      <c r="K30" s="60"/>
      <c r="L30" s="60"/>
      <c r="M30" s="60"/>
      <c r="N30" s="60">
        <f>VLOOKUP(B30,'[2]Bosworth XC'!J:L,3,FALSE)</f>
        <v>26</v>
      </c>
      <c r="O30" s="60"/>
      <c r="P30" s="60"/>
      <c r="Q30" s="60"/>
      <c r="R30" s="60"/>
      <c r="S30" s="60">
        <v>24</v>
      </c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>
        <v>26</v>
      </c>
      <c r="AJ30" s="60">
        <v>21</v>
      </c>
    </row>
    <row r="31" spans="2:36" x14ac:dyDescent="0.25">
      <c r="B31" s="86" t="s">
        <v>294</v>
      </c>
      <c r="C31" s="60">
        <f t="shared" si="0"/>
        <v>50</v>
      </c>
      <c r="D31" s="60">
        <f t="shared" si="1"/>
        <v>4</v>
      </c>
      <c r="E31" s="60">
        <f t="shared" si="2"/>
        <v>91</v>
      </c>
      <c r="F31" s="60" t="s">
        <v>292</v>
      </c>
      <c r="G31" s="60" t="s">
        <v>292</v>
      </c>
      <c r="H31" s="60"/>
      <c r="I31" s="60"/>
      <c r="J31" s="60"/>
      <c r="K31" s="60"/>
      <c r="L31" s="60"/>
      <c r="M31" s="60">
        <v>23</v>
      </c>
      <c r="N31" s="60"/>
      <c r="O31" s="60">
        <v>24</v>
      </c>
      <c r="P31" s="60">
        <v>22</v>
      </c>
      <c r="Q31" s="60"/>
      <c r="R31" s="60"/>
      <c r="S31" s="60"/>
      <c r="T31" s="60"/>
      <c r="U31" s="60">
        <v>22</v>
      </c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</row>
    <row r="32" spans="2:36" x14ac:dyDescent="0.25">
      <c r="B32" s="85" t="s">
        <v>46</v>
      </c>
      <c r="C32" s="60">
        <f t="shared" si="0"/>
        <v>51</v>
      </c>
      <c r="D32" s="60">
        <f t="shared" si="1"/>
        <v>5</v>
      </c>
      <c r="E32" s="60">
        <f t="shared" si="2"/>
        <v>84</v>
      </c>
      <c r="F32" s="60" t="s">
        <v>292</v>
      </c>
      <c r="G32" s="60" t="s">
        <v>292</v>
      </c>
      <c r="H32" s="60" t="s">
        <v>292</v>
      </c>
      <c r="I32" s="60"/>
      <c r="J32" s="60"/>
      <c r="K32" s="60"/>
      <c r="L32" s="60"/>
      <c r="M32" s="60">
        <v>19</v>
      </c>
      <c r="N32" s="60"/>
      <c r="O32" s="60">
        <v>20</v>
      </c>
      <c r="P32" s="60"/>
      <c r="Q32" s="60">
        <v>20</v>
      </c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>
        <v>15</v>
      </c>
      <c r="AG32" s="60"/>
      <c r="AH32" s="60"/>
      <c r="AI32" s="60"/>
      <c r="AJ32" s="60">
        <v>10</v>
      </c>
    </row>
    <row r="33" spans="2:36" x14ac:dyDescent="0.25">
      <c r="B33" s="86" t="s">
        <v>173</v>
      </c>
      <c r="C33" s="60">
        <f t="shared" si="0"/>
        <v>52</v>
      </c>
      <c r="D33" s="60">
        <f t="shared" si="1"/>
        <v>5</v>
      </c>
      <c r="E33" s="60">
        <f t="shared" si="2"/>
        <v>83</v>
      </c>
      <c r="F33" s="60" t="s">
        <v>292</v>
      </c>
      <c r="G33" s="60" t="s">
        <v>292</v>
      </c>
      <c r="H33" s="60"/>
      <c r="I33" s="60"/>
      <c r="J33" s="60"/>
      <c r="K33" s="60"/>
      <c r="L33" s="60"/>
      <c r="M33" s="60"/>
      <c r="N33" s="60"/>
      <c r="O33" s="60"/>
      <c r="P33" s="60"/>
      <c r="Q33" s="60">
        <v>19</v>
      </c>
      <c r="R33" s="60">
        <v>12</v>
      </c>
      <c r="S33" s="60"/>
      <c r="T33" s="60">
        <v>17</v>
      </c>
      <c r="U33" s="60">
        <v>21</v>
      </c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>
        <v>14</v>
      </c>
      <c r="AG33" s="60"/>
      <c r="AH33" s="60"/>
      <c r="AI33" s="60"/>
      <c r="AJ33" s="60"/>
    </row>
    <row r="34" spans="2:36" x14ac:dyDescent="0.25">
      <c r="B34" s="86" t="s">
        <v>295</v>
      </c>
      <c r="C34" s="60">
        <f t="shared" si="0"/>
        <v>53</v>
      </c>
      <c r="D34" s="60">
        <f t="shared" si="1"/>
        <v>3</v>
      </c>
      <c r="E34" s="60">
        <f t="shared" si="2"/>
        <v>82</v>
      </c>
      <c r="F34" s="60" t="s">
        <v>292</v>
      </c>
      <c r="G34" s="60" t="s">
        <v>292</v>
      </c>
      <c r="H34" s="60"/>
      <c r="I34" s="60"/>
      <c r="J34" s="60"/>
      <c r="K34" s="60"/>
      <c r="L34" s="60"/>
      <c r="M34" s="60">
        <v>28</v>
      </c>
      <c r="N34" s="60"/>
      <c r="O34" s="60">
        <v>26</v>
      </c>
      <c r="P34" s="60"/>
      <c r="Q34" s="60">
        <v>28</v>
      </c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</row>
    <row r="35" spans="2:36" x14ac:dyDescent="0.25">
      <c r="B35" s="86" t="s">
        <v>37</v>
      </c>
      <c r="C35" s="60">
        <f t="shared" si="0"/>
        <v>54</v>
      </c>
      <c r="D35" s="60">
        <f t="shared" si="1"/>
        <v>5</v>
      </c>
      <c r="E35" s="60">
        <f t="shared" si="2"/>
        <v>79</v>
      </c>
      <c r="F35" s="86"/>
      <c r="G35" s="60" t="s">
        <v>292</v>
      </c>
      <c r="H35" s="60" t="s">
        <v>292</v>
      </c>
      <c r="I35" s="60"/>
      <c r="J35" s="60"/>
      <c r="K35" s="60"/>
      <c r="L35" s="60">
        <v>14</v>
      </c>
      <c r="M35" s="60">
        <v>20</v>
      </c>
      <c r="N35" s="60">
        <v>14</v>
      </c>
      <c r="O35" s="60"/>
      <c r="P35" s="60"/>
      <c r="Q35" s="60"/>
      <c r="R35" s="60"/>
      <c r="S35" s="60"/>
      <c r="T35" s="60"/>
      <c r="U35" s="60">
        <v>26</v>
      </c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>
        <v>5</v>
      </c>
      <c r="AJ35" s="60"/>
    </row>
    <row r="36" spans="2:36" x14ac:dyDescent="0.25">
      <c r="B36" s="86" t="s">
        <v>242</v>
      </c>
      <c r="C36" s="60">
        <f t="shared" si="0"/>
        <v>54</v>
      </c>
      <c r="D36" s="60">
        <f t="shared" si="1"/>
        <v>4</v>
      </c>
      <c r="E36" s="60">
        <f t="shared" si="2"/>
        <v>79</v>
      </c>
      <c r="F36" s="86"/>
      <c r="G36" s="60" t="s">
        <v>292</v>
      </c>
      <c r="H36" s="60" t="s">
        <v>292</v>
      </c>
      <c r="I36" s="60"/>
      <c r="J36" s="60"/>
      <c r="K36" s="60"/>
      <c r="L36" s="60">
        <v>21</v>
      </c>
      <c r="M36" s="60"/>
      <c r="N36" s="60"/>
      <c r="O36" s="60"/>
      <c r="P36" s="60"/>
      <c r="Q36" s="60"/>
      <c r="R36" s="60"/>
      <c r="S36" s="60">
        <v>21</v>
      </c>
      <c r="T36" s="60"/>
      <c r="U36" s="60">
        <v>24</v>
      </c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>
        <v>13</v>
      </c>
    </row>
    <row r="37" spans="2:36" x14ac:dyDescent="0.25">
      <c r="B37" s="86" t="s">
        <v>132</v>
      </c>
      <c r="C37" s="60">
        <f t="shared" si="0"/>
        <v>56</v>
      </c>
      <c r="D37" s="60">
        <f t="shared" si="1"/>
        <v>3</v>
      </c>
      <c r="E37" s="60">
        <f t="shared" si="2"/>
        <v>78</v>
      </c>
      <c r="F37" s="60" t="s">
        <v>292</v>
      </c>
      <c r="G37" s="60" t="s">
        <v>292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>
        <v>28</v>
      </c>
      <c r="T37" s="60">
        <v>29</v>
      </c>
      <c r="U37" s="60"/>
      <c r="V37" s="60"/>
      <c r="W37" s="60">
        <v>21</v>
      </c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</row>
    <row r="38" spans="2:36" x14ac:dyDescent="0.25">
      <c r="B38" s="86" t="s">
        <v>206</v>
      </c>
      <c r="C38" s="60">
        <f t="shared" si="0"/>
        <v>57</v>
      </c>
      <c r="D38" s="60">
        <f t="shared" si="1"/>
        <v>4</v>
      </c>
      <c r="E38" s="60">
        <f t="shared" si="2"/>
        <v>75</v>
      </c>
      <c r="F38" s="60" t="s">
        <v>292</v>
      </c>
      <c r="G38" s="60" t="s">
        <v>292</v>
      </c>
      <c r="H38" s="60"/>
      <c r="I38" s="60"/>
      <c r="J38" s="60"/>
      <c r="K38" s="60"/>
      <c r="L38" s="60"/>
      <c r="M38" s="60"/>
      <c r="N38" s="60"/>
      <c r="O38" s="60"/>
      <c r="P38" s="60">
        <v>19</v>
      </c>
      <c r="Q38" s="60"/>
      <c r="R38" s="60"/>
      <c r="S38" s="60">
        <v>18</v>
      </c>
      <c r="T38" s="60"/>
      <c r="U38" s="60">
        <v>18</v>
      </c>
      <c r="V38" s="60"/>
      <c r="W38" s="60"/>
      <c r="X38" s="60"/>
      <c r="Y38" s="60">
        <v>20</v>
      </c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</row>
    <row r="39" spans="2:36" x14ac:dyDescent="0.25">
      <c r="B39" s="86" t="s">
        <v>45</v>
      </c>
      <c r="C39" s="60">
        <f t="shared" si="0"/>
        <v>58</v>
      </c>
      <c r="D39" s="60">
        <f t="shared" si="1"/>
        <v>3</v>
      </c>
      <c r="E39" s="60">
        <f t="shared" si="2"/>
        <v>74</v>
      </c>
      <c r="F39" s="86"/>
      <c r="G39" s="60"/>
      <c r="H39" s="60" t="s">
        <v>292</v>
      </c>
      <c r="I39" s="60"/>
      <c r="J39" s="60"/>
      <c r="K39" s="60"/>
      <c r="L39" s="60">
        <v>26</v>
      </c>
      <c r="M39" s="60"/>
      <c r="N39" s="60">
        <v>24</v>
      </c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>
        <v>24</v>
      </c>
      <c r="AJ39" s="60"/>
    </row>
    <row r="40" spans="2:36" x14ac:dyDescent="0.25">
      <c r="B40" s="86" t="s">
        <v>41</v>
      </c>
      <c r="C40" s="60">
        <f t="shared" si="0"/>
        <v>59</v>
      </c>
      <c r="D40" s="60">
        <f t="shared" si="1"/>
        <v>4</v>
      </c>
      <c r="E40" s="60">
        <f t="shared" si="2"/>
        <v>69</v>
      </c>
      <c r="F40" s="60" t="s">
        <v>292</v>
      </c>
      <c r="G40" s="60" t="s">
        <v>292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>
        <v>21</v>
      </c>
      <c r="U40" s="60"/>
      <c r="V40" s="60"/>
      <c r="W40" s="60">
        <v>9</v>
      </c>
      <c r="X40" s="60">
        <v>24</v>
      </c>
      <c r="Y40" s="60"/>
      <c r="Z40" s="60"/>
      <c r="AA40" s="60">
        <v>15</v>
      </c>
      <c r="AB40" s="60"/>
      <c r="AC40" s="60"/>
      <c r="AD40" s="60"/>
      <c r="AE40" s="60"/>
      <c r="AF40" s="60"/>
      <c r="AG40" s="60"/>
      <c r="AH40" s="60"/>
      <c r="AI40" s="60"/>
      <c r="AJ40" s="60"/>
    </row>
    <row r="41" spans="2:36" x14ac:dyDescent="0.25">
      <c r="B41" s="86" t="s">
        <v>29</v>
      </c>
      <c r="C41" s="60">
        <f t="shared" si="0"/>
        <v>59</v>
      </c>
      <c r="D41" s="60">
        <f t="shared" si="1"/>
        <v>3</v>
      </c>
      <c r="E41" s="60">
        <f t="shared" si="2"/>
        <v>69</v>
      </c>
      <c r="F41" s="60" t="s">
        <v>292</v>
      </c>
      <c r="G41" s="60" t="s">
        <v>292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>
        <v>25</v>
      </c>
      <c r="S41" s="60"/>
      <c r="T41" s="60"/>
      <c r="U41" s="60"/>
      <c r="V41" s="60"/>
      <c r="W41" s="60"/>
      <c r="X41" s="60"/>
      <c r="Y41" s="60"/>
      <c r="Z41" s="60"/>
      <c r="AA41" s="60">
        <v>20</v>
      </c>
      <c r="AB41" s="60"/>
      <c r="AC41" s="60"/>
      <c r="AD41" s="60"/>
      <c r="AE41" s="60"/>
      <c r="AF41" s="60">
        <v>24</v>
      </c>
      <c r="AG41" s="60"/>
      <c r="AH41" s="60"/>
      <c r="AI41" s="60"/>
      <c r="AJ41" s="60"/>
    </row>
    <row r="42" spans="2:36" x14ac:dyDescent="0.25">
      <c r="B42" s="86" t="s">
        <v>296</v>
      </c>
      <c r="C42" s="60">
        <f t="shared" si="0"/>
        <v>61</v>
      </c>
      <c r="D42" s="60">
        <f t="shared" si="1"/>
        <v>2</v>
      </c>
      <c r="E42" s="60">
        <f t="shared" si="2"/>
        <v>57</v>
      </c>
      <c r="F42" s="60"/>
      <c r="G42" s="60"/>
      <c r="H42" s="60" t="s">
        <v>292</v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>
        <v>29</v>
      </c>
      <c r="AJ42" s="60">
        <v>28</v>
      </c>
    </row>
    <row r="43" spans="2:36" x14ac:dyDescent="0.25">
      <c r="B43" s="86" t="s">
        <v>297</v>
      </c>
      <c r="C43" s="60">
        <f t="shared" si="0"/>
        <v>62</v>
      </c>
      <c r="D43" s="60">
        <f t="shared" si="1"/>
        <v>2</v>
      </c>
      <c r="E43" s="60">
        <f t="shared" si="2"/>
        <v>52</v>
      </c>
      <c r="F43" s="60" t="s">
        <v>292</v>
      </c>
      <c r="G43" s="60"/>
      <c r="H43" s="60" t="s">
        <v>292</v>
      </c>
      <c r="I43" s="60"/>
      <c r="J43" s="60"/>
      <c r="K43" s="60"/>
      <c r="L43" s="60"/>
      <c r="M43" s="60"/>
      <c r="N43" s="60"/>
      <c r="O43" s="60"/>
      <c r="P43" s="60"/>
      <c r="Q43" s="60"/>
      <c r="R43" s="60">
        <v>27</v>
      </c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>
        <v>25</v>
      </c>
    </row>
    <row r="44" spans="2:36" x14ac:dyDescent="0.25">
      <c r="B44" s="86" t="s">
        <v>25</v>
      </c>
      <c r="C44" s="60">
        <f t="shared" si="0"/>
        <v>63</v>
      </c>
      <c r="D44" s="60">
        <f t="shared" si="1"/>
        <v>2</v>
      </c>
      <c r="E44" s="60">
        <f t="shared" si="2"/>
        <v>51</v>
      </c>
      <c r="F44" s="86"/>
      <c r="G44" s="60" t="s">
        <v>292</v>
      </c>
      <c r="H44" s="60" t="s">
        <v>292</v>
      </c>
      <c r="I44" s="60"/>
      <c r="J44" s="60"/>
      <c r="K44" s="60"/>
      <c r="L44" s="60">
        <v>24</v>
      </c>
      <c r="M44" s="60"/>
      <c r="N44" s="60"/>
      <c r="O44" s="60"/>
      <c r="P44" s="60">
        <v>27</v>
      </c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</row>
    <row r="45" spans="2:36" x14ac:dyDescent="0.25">
      <c r="B45" s="86" t="s">
        <v>44</v>
      </c>
      <c r="C45" s="60">
        <f t="shared" si="0"/>
        <v>64</v>
      </c>
      <c r="D45" s="60">
        <f t="shared" si="1"/>
        <v>3</v>
      </c>
      <c r="E45" s="60">
        <f t="shared" si="2"/>
        <v>50</v>
      </c>
      <c r="F45" s="60" t="s">
        <v>292</v>
      </c>
      <c r="G45" s="60"/>
      <c r="H45" s="60" t="s">
        <v>292</v>
      </c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>
        <f>VLOOKUP(B45,[2]Washlands!J:L,3,FALSE)</f>
        <v>19</v>
      </c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>
        <v>14</v>
      </c>
      <c r="AJ45" s="60">
        <v>17</v>
      </c>
    </row>
    <row r="46" spans="2:36" x14ac:dyDescent="0.25">
      <c r="B46" s="86" t="s">
        <v>48</v>
      </c>
      <c r="C46" s="60">
        <f t="shared" si="0"/>
        <v>65</v>
      </c>
      <c r="D46" s="60">
        <f t="shared" si="1"/>
        <v>3</v>
      </c>
      <c r="E46" s="60">
        <f t="shared" si="2"/>
        <v>49</v>
      </c>
      <c r="F46" s="60" t="s">
        <v>292</v>
      </c>
      <c r="G46" s="60"/>
      <c r="H46" s="60" t="s">
        <v>292</v>
      </c>
      <c r="I46" s="60"/>
      <c r="J46" s="60"/>
      <c r="K46" s="60"/>
      <c r="L46" s="60"/>
      <c r="M46" s="60"/>
      <c r="N46" s="60"/>
      <c r="O46" s="60"/>
      <c r="P46" s="60"/>
      <c r="Q46" s="60"/>
      <c r="R46" s="60">
        <v>23</v>
      </c>
      <c r="S46" s="60"/>
      <c r="T46" s="60"/>
      <c r="U46" s="60"/>
      <c r="V46" s="60"/>
      <c r="W46" s="60">
        <v>17</v>
      </c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>
        <v>9</v>
      </c>
      <c r="AJ46" s="60"/>
    </row>
    <row r="47" spans="2:36" ht="15.75" thickBot="1" x14ac:dyDescent="0.3">
      <c r="B47" s="87" t="s">
        <v>61</v>
      </c>
      <c r="C47" s="60">
        <f t="shared" si="0"/>
        <v>66</v>
      </c>
      <c r="D47" s="60">
        <f t="shared" si="1"/>
        <v>4</v>
      </c>
      <c r="E47" s="60">
        <f t="shared" si="2"/>
        <v>46</v>
      </c>
      <c r="F47" s="86"/>
      <c r="G47" s="60"/>
      <c r="H47" s="60" t="s">
        <v>292</v>
      </c>
      <c r="I47" s="60"/>
      <c r="J47" s="60"/>
      <c r="K47" s="60"/>
      <c r="L47" s="60">
        <v>16</v>
      </c>
      <c r="M47" s="60"/>
      <c r="N47" s="60">
        <v>17</v>
      </c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>
        <v>5</v>
      </c>
      <c r="AJ47" s="60">
        <v>8</v>
      </c>
    </row>
    <row r="48" spans="2:36" ht="15.75" thickBot="1" x14ac:dyDescent="0.3">
      <c r="B48" s="87" t="s">
        <v>298</v>
      </c>
      <c r="C48" s="60">
        <f t="shared" si="0"/>
        <v>67</v>
      </c>
      <c r="D48" s="60">
        <f t="shared" si="1"/>
        <v>3</v>
      </c>
      <c r="E48" s="60">
        <f t="shared" si="2"/>
        <v>44</v>
      </c>
      <c r="F48" s="60" t="s">
        <v>292</v>
      </c>
      <c r="G48" s="60"/>
      <c r="H48" s="60" t="s">
        <v>292</v>
      </c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>
        <v>11</v>
      </c>
      <c r="AB48" s="60"/>
      <c r="AC48" s="60"/>
      <c r="AD48" s="60"/>
      <c r="AE48" s="60"/>
      <c r="AF48" s="60"/>
      <c r="AG48" s="60"/>
      <c r="AH48" s="60"/>
      <c r="AI48" s="60">
        <v>17</v>
      </c>
      <c r="AJ48" s="60">
        <v>16</v>
      </c>
    </row>
    <row r="49" spans="2:36" ht="15.75" thickBot="1" x14ac:dyDescent="0.3">
      <c r="B49" s="87" t="s">
        <v>49</v>
      </c>
      <c r="C49" s="60">
        <f t="shared" si="0"/>
        <v>68</v>
      </c>
      <c r="D49" s="60">
        <f t="shared" si="1"/>
        <v>2</v>
      </c>
      <c r="E49" s="60">
        <f t="shared" si="2"/>
        <v>43</v>
      </c>
      <c r="F49" s="60" t="s">
        <v>292</v>
      </c>
      <c r="G49" s="60" t="s">
        <v>292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>
        <v>20</v>
      </c>
      <c r="S49" s="60"/>
      <c r="T49" s="60"/>
      <c r="U49" s="60">
        <v>23</v>
      </c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</row>
    <row r="50" spans="2:36" ht="15.75" thickBot="1" x14ac:dyDescent="0.3">
      <c r="B50" s="87" t="s">
        <v>299</v>
      </c>
      <c r="C50" s="60">
        <f t="shared" si="0"/>
        <v>69</v>
      </c>
      <c r="D50" s="60">
        <f t="shared" si="1"/>
        <v>3</v>
      </c>
      <c r="E50" s="60">
        <f t="shared" si="2"/>
        <v>42</v>
      </c>
      <c r="F50" s="60" t="s">
        <v>292</v>
      </c>
      <c r="G50" s="60"/>
      <c r="H50" s="60" t="s">
        <v>292</v>
      </c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>
        <v>12</v>
      </c>
      <c r="AB50" s="60"/>
      <c r="AC50" s="60"/>
      <c r="AD50" s="60"/>
      <c r="AE50" s="60"/>
      <c r="AF50" s="60"/>
      <c r="AG50" s="60"/>
      <c r="AH50" s="60"/>
      <c r="AI50" s="60">
        <v>16</v>
      </c>
      <c r="AJ50" s="60">
        <v>14</v>
      </c>
    </row>
    <row r="51" spans="2:36" ht="15.75" thickBot="1" x14ac:dyDescent="0.3">
      <c r="B51" s="87" t="s">
        <v>237</v>
      </c>
      <c r="C51" s="60">
        <f t="shared" si="0"/>
        <v>69</v>
      </c>
      <c r="D51" s="60">
        <f t="shared" si="1"/>
        <v>2</v>
      </c>
      <c r="E51" s="60">
        <f t="shared" si="2"/>
        <v>42</v>
      </c>
      <c r="F51" s="60" t="s">
        <v>292</v>
      </c>
      <c r="G51" s="60"/>
      <c r="H51" s="60" t="s">
        <v>292</v>
      </c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>
        <f>VLOOKUP(B51,[2]Washlands!J:L,3,FALSE)</f>
        <v>22</v>
      </c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>
        <v>20</v>
      </c>
      <c r="AJ51" s="60"/>
    </row>
    <row r="52" spans="2:36" ht="15.75" thickBot="1" x14ac:dyDescent="0.3">
      <c r="B52" s="87" t="s">
        <v>247</v>
      </c>
      <c r="C52" s="60">
        <f t="shared" si="0"/>
        <v>71</v>
      </c>
      <c r="D52" s="60">
        <f t="shared" si="1"/>
        <v>3</v>
      </c>
      <c r="E52" s="60">
        <f t="shared" si="2"/>
        <v>41</v>
      </c>
      <c r="F52" s="60" t="s">
        <v>292</v>
      </c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>
        <v>15</v>
      </c>
      <c r="S52" s="60"/>
      <c r="T52" s="60"/>
      <c r="U52" s="60"/>
      <c r="V52" s="60"/>
      <c r="W52" s="60">
        <v>6</v>
      </c>
      <c r="X52" s="60">
        <v>20</v>
      </c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</row>
    <row r="53" spans="2:36" ht="15.75" thickBot="1" x14ac:dyDescent="0.3">
      <c r="B53" s="87" t="s">
        <v>160</v>
      </c>
      <c r="C53" s="60">
        <f t="shared" si="0"/>
        <v>72</v>
      </c>
      <c r="D53" s="60">
        <f t="shared" si="1"/>
        <v>2</v>
      </c>
      <c r="E53" s="60">
        <f t="shared" si="2"/>
        <v>37</v>
      </c>
      <c r="F53" s="60"/>
      <c r="G53" s="60"/>
      <c r="H53" s="60" t="s">
        <v>292</v>
      </c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>
        <v>18</v>
      </c>
      <c r="AJ53" s="60">
        <v>19</v>
      </c>
    </row>
    <row r="54" spans="2:36" ht="15.75" thickBot="1" x14ac:dyDescent="0.3">
      <c r="B54" s="87" t="s">
        <v>300</v>
      </c>
      <c r="C54" s="60">
        <f t="shared" si="0"/>
        <v>73</v>
      </c>
      <c r="D54" s="60">
        <f t="shared" si="1"/>
        <v>2</v>
      </c>
      <c r="E54" s="60">
        <f t="shared" si="2"/>
        <v>35</v>
      </c>
      <c r="F54" s="60" t="s">
        <v>292</v>
      </c>
      <c r="G54" s="60"/>
      <c r="H54" s="60" t="s">
        <v>292</v>
      </c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>
        <v>28</v>
      </c>
      <c r="AI54" s="60">
        <v>7</v>
      </c>
      <c r="AJ54" s="60"/>
    </row>
    <row r="55" spans="2:36" ht="15.75" thickBot="1" x14ac:dyDescent="0.3">
      <c r="B55" s="87" t="s">
        <v>301</v>
      </c>
      <c r="C55" s="60">
        <f t="shared" si="0"/>
        <v>74</v>
      </c>
      <c r="D55" s="60">
        <f t="shared" si="1"/>
        <v>2</v>
      </c>
      <c r="E55" s="60">
        <f t="shared" si="2"/>
        <v>31</v>
      </c>
      <c r="F55" s="60"/>
      <c r="G55" s="60"/>
      <c r="H55" s="60" t="s">
        <v>292</v>
      </c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>
        <v>26</v>
      </c>
      <c r="AI55" s="60">
        <v>5</v>
      </c>
      <c r="AJ55" s="60"/>
    </row>
    <row r="56" spans="2:36" ht="15.75" thickBot="1" x14ac:dyDescent="0.3">
      <c r="B56" s="87" t="s">
        <v>302</v>
      </c>
      <c r="C56" s="60">
        <f t="shared" si="0"/>
        <v>75</v>
      </c>
      <c r="D56" s="60">
        <f t="shared" si="1"/>
        <v>2</v>
      </c>
      <c r="E56" s="60">
        <f t="shared" si="2"/>
        <v>29</v>
      </c>
      <c r="F56" s="60" t="s">
        <v>292</v>
      </c>
      <c r="G56" s="60"/>
      <c r="H56" s="60" t="s">
        <v>292</v>
      </c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>
        <v>16</v>
      </c>
      <c r="AG56" s="60"/>
      <c r="AH56" s="60"/>
      <c r="AI56" s="60">
        <v>13</v>
      </c>
      <c r="AJ56" s="60"/>
    </row>
    <row r="57" spans="2:36" ht="15.75" thickBot="1" x14ac:dyDescent="0.3">
      <c r="B57" s="87" t="s">
        <v>39</v>
      </c>
      <c r="C57" s="60">
        <f t="shared" si="0"/>
        <v>75</v>
      </c>
      <c r="D57" s="60">
        <f t="shared" si="1"/>
        <v>1</v>
      </c>
      <c r="E57" s="60">
        <f t="shared" si="2"/>
        <v>29</v>
      </c>
      <c r="F57" s="60" t="s">
        <v>292</v>
      </c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>
        <v>29</v>
      </c>
      <c r="AD57" s="60"/>
      <c r="AE57" s="60"/>
      <c r="AF57" s="60"/>
      <c r="AG57" s="60"/>
      <c r="AH57" s="60"/>
      <c r="AI57" s="60"/>
      <c r="AJ57" s="60"/>
    </row>
    <row r="58" spans="2:36" ht="15.75" thickBot="1" x14ac:dyDescent="0.3">
      <c r="B58" s="87" t="s">
        <v>303</v>
      </c>
      <c r="C58" s="60">
        <f t="shared" si="0"/>
        <v>77</v>
      </c>
      <c r="D58" s="60">
        <f t="shared" si="1"/>
        <v>2</v>
      </c>
      <c r="E58" s="60">
        <f t="shared" si="2"/>
        <v>27</v>
      </c>
      <c r="F58" s="60" t="s">
        <v>292</v>
      </c>
      <c r="G58" s="60" t="s">
        <v>292</v>
      </c>
      <c r="H58" s="60"/>
      <c r="I58" s="60"/>
      <c r="J58" s="60"/>
      <c r="K58" s="60"/>
      <c r="L58" s="60"/>
      <c r="M58" s="60"/>
      <c r="N58" s="60"/>
      <c r="O58" s="60"/>
      <c r="P58" s="60">
        <v>18</v>
      </c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>
        <v>9</v>
      </c>
      <c r="AB58" s="60"/>
      <c r="AC58" s="60"/>
      <c r="AD58" s="60"/>
      <c r="AE58" s="60"/>
      <c r="AF58" s="60"/>
      <c r="AG58" s="60"/>
      <c r="AH58" s="60"/>
      <c r="AI58" s="60"/>
      <c r="AJ58" s="60"/>
    </row>
    <row r="59" spans="2:36" ht="15.75" thickBot="1" x14ac:dyDescent="0.3">
      <c r="B59" s="87" t="s">
        <v>235</v>
      </c>
      <c r="C59" s="60">
        <f t="shared" si="0"/>
        <v>78</v>
      </c>
      <c r="D59" s="60">
        <f t="shared" si="1"/>
        <v>1</v>
      </c>
      <c r="E59" s="60">
        <f t="shared" si="2"/>
        <v>26</v>
      </c>
      <c r="F59" s="60"/>
      <c r="G59" s="60" t="s">
        <v>292</v>
      </c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>
        <v>26</v>
      </c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</row>
    <row r="60" spans="2:36" ht="15.75" thickBot="1" x14ac:dyDescent="0.3">
      <c r="B60" s="87" t="s">
        <v>246</v>
      </c>
      <c r="C60" s="60">
        <f t="shared" si="0"/>
        <v>79</v>
      </c>
      <c r="D60" s="60">
        <f t="shared" si="1"/>
        <v>1</v>
      </c>
      <c r="E60" s="60">
        <f t="shared" si="2"/>
        <v>25</v>
      </c>
      <c r="F60" s="60" t="s">
        <v>292</v>
      </c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>
        <v>25</v>
      </c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</row>
    <row r="61" spans="2:36" ht="15.75" thickBot="1" x14ac:dyDescent="0.3">
      <c r="B61" s="87" t="s">
        <v>243</v>
      </c>
      <c r="C61" s="60">
        <f t="shared" si="0"/>
        <v>79</v>
      </c>
      <c r="D61" s="60">
        <f t="shared" si="1"/>
        <v>2</v>
      </c>
      <c r="E61" s="60">
        <f t="shared" si="2"/>
        <v>25</v>
      </c>
      <c r="F61" s="60" t="s">
        <v>292</v>
      </c>
      <c r="G61" s="60"/>
      <c r="H61" s="60" t="s">
        <v>292</v>
      </c>
      <c r="I61" s="60"/>
      <c r="J61" s="60"/>
      <c r="K61" s="60"/>
      <c r="L61" s="60"/>
      <c r="M61" s="60"/>
      <c r="N61" s="60"/>
      <c r="O61" s="60"/>
      <c r="P61" s="60"/>
      <c r="Q61" s="60"/>
      <c r="R61" s="60">
        <v>14</v>
      </c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>
        <v>11</v>
      </c>
      <c r="AJ61" s="60"/>
    </row>
    <row r="62" spans="2:36" ht="15.75" thickBot="1" x14ac:dyDescent="0.3">
      <c r="B62" s="87" t="s">
        <v>204</v>
      </c>
      <c r="C62" s="60">
        <f t="shared" si="0"/>
        <v>81</v>
      </c>
      <c r="D62" s="60">
        <f t="shared" si="1"/>
        <v>2</v>
      </c>
      <c r="E62" s="60">
        <f t="shared" si="2"/>
        <v>24</v>
      </c>
      <c r="F62" s="60" t="s">
        <v>292</v>
      </c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>
        <f>VLOOKUP(B62,[2]Washlands!J:L,3,FALSE)</f>
        <v>5</v>
      </c>
      <c r="X62" s="60"/>
      <c r="Y62" s="60">
        <v>19</v>
      </c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</row>
    <row r="63" spans="2:36" ht="15.75" thickBot="1" x14ac:dyDescent="0.3">
      <c r="B63" s="87" t="s">
        <v>157</v>
      </c>
      <c r="C63" s="60">
        <f t="shared" si="0"/>
        <v>82</v>
      </c>
      <c r="D63" s="60">
        <f t="shared" si="1"/>
        <v>3</v>
      </c>
      <c r="E63" s="60">
        <f t="shared" si="2"/>
        <v>23</v>
      </c>
      <c r="F63" s="86"/>
      <c r="G63" s="60" t="s">
        <v>292</v>
      </c>
      <c r="H63" s="60" t="s">
        <v>292</v>
      </c>
      <c r="I63" s="60"/>
      <c r="J63" s="60"/>
      <c r="K63" s="60"/>
      <c r="L63" s="60"/>
      <c r="M63" s="60"/>
      <c r="N63" s="60">
        <f>VLOOKUP(B63,'[2]Bosworth XC'!J:L,3,FALSE)</f>
        <v>12</v>
      </c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>
        <v>5</v>
      </c>
      <c r="AJ63" s="60">
        <v>6</v>
      </c>
    </row>
    <row r="64" spans="2:36" ht="15.75" thickBot="1" x14ac:dyDescent="0.3">
      <c r="B64" s="87" t="s">
        <v>304</v>
      </c>
      <c r="C64" s="60">
        <f t="shared" si="0"/>
        <v>82</v>
      </c>
      <c r="D64" s="60">
        <f t="shared" si="1"/>
        <v>1</v>
      </c>
      <c r="E64" s="60">
        <f t="shared" si="2"/>
        <v>23</v>
      </c>
      <c r="F64" s="60" t="s">
        <v>292</v>
      </c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>
        <v>23</v>
      </c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</row>
    <row r="65" spans="1:47" ht="15.75" thickBot="1" x14ac:dyDescent="0.3">
      <c r="B65" s="87" t="s">
        <v>305</v>
      </c>
      <c r="C65" s="60">
        <f t="shared" si="0"/>
        <v>82</v>
      </c>
      <c r="D65" s="60">
        <f t="shared" si="1"/>
        <v>1</v>
      </c>
      <c r="E65" s="60">
        <f t="shared" si="2"/>
        <v>23</v>
      </c>
      <c r="F65" s="60" t="s">
        <v>292</v>
      </c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>
        <f>VLOOKUP(B65,[2]Washlands!J:L,3,FALSE)</f>
        <v>23</v>
      </c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</row>
    <row r="66" spans="1:47" ht="15.75" thickBot="1" x14ac:dyDescent="0.3">
      <c r="B66" s="87" t="s">
        <v>306</v>
      </c>
      <c r="C66" s="60">
        <f t="shared" si="0"/>
        <v>82</v>
      </c>
      <c r="D66" s="60">
        <f t="shared" si="1"/>
        <v>1</v>
      </c>
      <c r="E66" s="60">
        <f t="shared" si="2"/>
        <v>23</v>
      </c>
      <c r="F66" s="60"/>
      <c r="G66" s="60"/>
      <c r="H66" s="60" t="s">
        <v>292</v>
      </c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>
        <v>23</v>
      </c>
    </row>
    <row r="67" spans="1:47" ht="15.75" thickBot="1" x14ac:dyDescent="0.3">
      <c r="B67" s="87" t="s">
        <v>159</v>
      </c>
      <c r="C67" s="60">
        <f t="shared" ref="C67:C74" si="3">RANK(E67,$E$3:$E$99)</f>
        <v>86</v>
      </c>
      <c r="D67" s="60">
        <f t="shared" ref="D67:D74" si="4">COUNTA(I67:AAA67)</f>
        <v>1</v>
      </c>
      <c r="E67" s="60">
        <f t="shared" ref="E67:E74" si="5">SUM(I67:AAA67)</f>
        <v>20</v>
      </c>
      <c r="F67" s="60"/>
      <c r="G67" s="60" t="s">
        <v>292</v>
      </c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>
        <v>20</v>
      </c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</row>
    <row r="68" spans="1:47" ht="15.75" thickBot="1" x14ac:dyDescent="0.3">
      <c r="B68" s="87" t="s">
        <v>240</v>
      </c>
      <c r="C68" s="60">
        <f t="shared" si="3"/>
        <v>87</v>
      </c>
      <c r="D68" s="60">
        <f t="shared" si="4"/>
        <v>1</v>
      </c>
      <c r="E68" s="60">
        <f t="shared" si="5"/>
        <v>18</v>
      </c>
      <c r="F68" s="60" t="s">
        <v>292</v>
      </c>
      <c r="G68" s="60"/>
      <c r="H68" s="60"/>
      <c r="I68" s="60"/>
      <c r="J68" s="60"/>
      <c r="K68" s="60"/>
      <c r="L68" s="60"/>
      <c r="M68" s="60"/>
      <c r="N68" s="60"/>
      <c r="O68" s="60">
        <v>18</v>
      </c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</row>
    <row r="69" spans="1:47" ht="15.75" thickBot="1" x14ac:dyDescent="0.3">
      <c r="B69" s="87" t="s">
        <v>307</v>
      </c>
      <c r="C69" s="60">
        <f t="shared" si="3"/>
        <v>87</v>
      </c>
      <c r="D69" s="60">
        <f t="shared" si="4"/>
        <v>1</v>
      </c>
      <c r="E69" s="60">
        <f t="shared" si="5"/>
        <v>18</v>
      </c>
      <c r="F69" s="86"/>
      <c r="G69" s="60"/>
      <c r="H69" s="60" t="s">
        <v>292</v>
      </c>
      <c r="I69" s="60"/>
      <c r="J69" s="60"/>
      <c r="K69" s="60"/>
      <c r="L69" s="60">
        <v>18</v>
      </c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</row>
    <row r="70" spans="1:47" x14ac:dyDescent="0.25">
      <c r="B70" s="86" t="s">
        <v>166</v>
      </c>
      <c r="C70" s="60">
        <f t="shared" si="3"/>
        <v>89</v>
      </c>
      <c r="D70" s="60">
        <f t="shared" si="4"/>
        <v>1</v>
      </c>
      <c r="E70" s="60">
        <f t="shared" si="5"/>
        <v>17</v>
      </c>
      <c r="F70" s="60"/>
      <c r="G70" s="60" t="s">
        <v>292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>
        <v>17</v>
      </c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</row>
    <row r="71" spans="1:47" ht="15.75" thickBot="1" x14ac:dyDescent="0.3">
      <c r="B71" s="87" t="s">
        <v>174</v>
      </c>
      <c r="C71" s="60">
        <f t="shared" si="3"/>
        <v>90</v>
      </c>
      <c r="D71" s="60">
        <f t="shared" si="4"/>
        <v>1</v>
      </c>
      <c r="E71" s="60">
        <f t="shared" si="5"/>
        <v>13</v>
      </c>
      <c r="F71" s="60" t="s">
        <v>292</v>
      </c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>
        <v>13</v>
      </c>
      <c r="AB71" s="60"/>
      <c r="AC71" s="60"/>
      <c r="AD71" s="60"/>
      <c r="AE71" s="60"/>
      <c r="AF71" s="60"/>
      <c r="AG71" s="60"/>
      <c r="AH71" s="60"/>
      <c r="AI71" s="60"/>
      <c r="AJ71" s="60"/>
    </row>
    <row r="72" spans="1:47" ht="15.75" thickBot="1" x14ac:dyDescent="0.3">
      <c r="B72" s="87" t="s">
        <v>47</v>
      </c>
      <c r="C72" s="60">
        <f t="shared" si="3"/>
        <v>91</v>
      </c>
      <c r="D72" s="60">
        <f t="shared" si="4"/>
        <v>1</v>
      </c>
      <c r="E72" s="60">
        <f t="shared" si="5"/>
        <v>11</v>
      </c>
      <c r="F72" s="60" t="s">
        <v>292</v>
      </c>
      <c r="G72" s="60" t="s">
        <v>292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>
        <v>11</v>
      </c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</row>
    <row r="73" spans="1:47" ht="15.75" thickBot="1" x14ac:dyDescent="0.3">
      <c r="B73" s="87" t="s">
        <v>308</v>
      </c>
      <c r="C73" s="60">
        <f t="shared" si="3"/>
        <v>92</v>
      </c>
      <c r="D73" s="60">
        <f t="shared" si="4"/>
        <v>1</v>
      </c>
      <c r="E73" s="60">
        <f t="shared" si="5"/>
        <v>10</v>
      </c>
      <c r="F73" s="60" t="s">
        <v>292</v>
      </c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>
        <f>VLOOKUP(B73,[2]Washlands!J:L,3,FALSE)</f>
        <v>10</v>
      </c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</row>
    <row r="74" spans="1:47" ht="15.75" thickBot="1" x14ac:dyDescent="0.3">
      <c r="B74" s="87" t="s">
        <v>131</v>
      </c>
      <c r="C74" s="60">
        <f t="shared" si="3"/>
        <v>93</v>
      </c>
      <c r="D74" s="60">
        <f t="shared" si="4"/>
        <v>1</v>
      </c>
      <c r="E74" s="60">
        <f t="shared" si="5"/>
        <v>5</v>
      </c>
      <c r="F74" s="60"/>
      <c r="G74" s="60"/>
      <c r="H74" s="60" t="s">
        <v>292</v>
      </c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>
        <v>5</v>
      </c>
      <c r="AJ74" s="60"/>
    </row>
    <row r="77" spans="1:47" x14ac:dyDescent="0.25">
      <c r="A77" s="72"/>
      <c r="B77" s="88"/>
      <c r="C77" s="72"/>
      <c r="D77" s="72"/>
      <c r="E77" s="72"/>
      <c r="F77" s="72"/>
      <c r="I77" s="89"/>
      <c r="J77" s="89"/>
      <c r="K77" s="89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</row>
    <row r="78" spans="1:47" ht="79.5" x14ac:dyDescent="0.25">
      <c r="A78" s="72"/>
      <c r="B78" s="74" t="s">
        <v>4</v>
      </c>
      <c r="C78" s="75" t="s">
        <v>260</v>
      </c>
      <c r="D78" s="75" t="s">
        <v>261</v>
      </c>
      <c r="E78" s="90" t="s">
        <v>262</v>
      </c>
      <c r="F78" s="76" t="s">
        <v>267</v>
      </c>
      <c r="G78" s="77" t="s">
        <v>268</v>
      </c>
      <c r="H78" s="78" t="s">
        <v>269</v>
      </c>
      <c r="I78" s="79" t="s">
        <v>270</v>
      </c>
      <c r="J78" s="79" t="s">
        <v>271</v>
      </c>
      <c r="K78" s="79" t="s">
        <v>272</v>
      </c>
      <c r="L78" s="91" t="s">
        <v>273</v>
      </c>
      <c r="M78" s="84" t="s">
        <v>184</v>
      </c>
      <c r="N78" s="91" t="s">
        <v>274</v>
      </c>
      <c r="O78" s="83" t="s">
        <v>275</v>
      </c>
      <c r="P78" s="84" t="s">
        <v>276</v>
      </c>
      <c r="Q78" s="83" t="s">
        <v>277</v>
      </c>
      <c r="R78" s="83" t="s">
        <v>278</v>
      </c>
      <c r="S78" s="84" t="s">
        <v>189</v>
      </c>
      <c r="T78" s="84" t="s">
        <v>279</v>
      </c>
      <c r="U78" s="84" t="s">
        <v>280</v>
      </c>
      <c r="V78" s="83" t="s">
        <v>191</v>
      </c>
      <c r="W78" s="83" t="s">
        <v>281</v>
      </c>
      <c r="X78" s="83" t="s">
        <v>282</v>
      </c>
      <c r="Y78" s="83" t="s">
        <v>283</v>
      </c>
      <c r="Z78" s="83" t="s">
        <v>227</v>
      </c>
      <c r="AA78" s="83" t="s">
        <v>284</v>
      </c>
      <c r="AB78" s="83" t="s">
        <v>285</v>
      </c>
      <c r="AC78" s="83" t="s">
        <v>286</v>
      </c>
      <c r="AD78" s="83" t="s">
        <v>287</v>
      </c>
      <c r="AE78" s="84" t="s">
        <v>229</v>
      </c>
      <c r="AF78" s="83" t="s">
        <v>195</v>
      </c>
      <c r="AG78" s="84" t="s">
        <v>288</v>
      </c>
      <c r="AH78" s="83" t="s">
        <v>289</v>
      </c>
      <c r="AI78" s="91" t="s">
        <v>290</v>
      </c>
      <c r="AJ78" s="91" t="s">
        <v>291</v>
      </c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</row>
    <row r="79" spans="1:47" x14ac:dyDescent="0.25">
      <c r="A79" s="72"/>
      <c r="B79" s="92" t="s">
        <v>135</v>
      </c>
      <c r="C79" s="60">
        <f t="shared" ref="C79:C142" si="6">RANK(E79,$E$3:$E$100)</f>
        <v>3</v>
      </c>
      <c r="D79" s="60">
        <f t="shared" ref="D79:D142" si="7">COUNTA(I79:AAD79)</f>
        <v>17</v>
      </c>
      <c r="E79" s="60">
        <f t="shared" ref="E79:E142" si="8">SUM(I79:AAD79)</f>
        <v>498</v>
      </c>
      <c r="F79" s="60" t="s">
        <v>292</v>
      </c>
      <c r="G79" s="60" t="s">
        <v>292</v>
      </c>
      <c r="H79" s="60" t="s">
        <v>292</v>
      </c>
      <c r="I79" s="60">
        <v>30</v>
      </c>
      <c r="J79" s="60">
        <v>30</v>
      </c>
      <c r="K79" s="60">
        <v>30</v>
      </c>
      <c r="L79" s="60">
        <v>29</v>
      </c>
      <c r="M79" s="60">
        <v>29</v>
      </c>
      <c r="N79" s="60">
        <v>28</v>
      </c>
      <c r="O79" s="60">
        <v>30</v>
      </c>
      <c r="P79" s="60"/>
      <c r="Q79" s="60">
        <v>30</v>
      </c>
      <c r="R79" s="60">
        <v>30</v>
      </c>
      <c r="S79" s="60">
        <v>29</v>
      </c>
      <c r="T79" s="60"/>
      <c r="U79" s="60">
        <v>30</v>
      </c>
      <c r="V79" s="60">
        <v>30</v>
      </c>
      <c r="W79" s="60">
        <v>28</v>
      </c>
      <c r="X79" s="60"/>
      <c r="Y79" s="60"/>
      <c r="Z79" s="60"/>
      <c r="AA79" s="60">
        <v>28</v>
      </c>
      <c r="AB79" s="60"/>
      <c r="AC79" s="60">
        <v>30</v>
      </c>
      <c r="AD79" s="60">
        <v>30</v>
      </c>
      <c r="AE79" s="60"/>
      <c r="AF79" s="60">
        <v>27</v>
      </c>
      <c r="AG79" s="60"/>
      <c r="AH79" s="60"/>
      <c r="AI79" s="60"/>
      <c r="AJ79" s="60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</row>
    <row r="80" spans="1:47" x14ac:dyDescent="0.25">
      <c r="A80" s="72"/>
      <c r="B80" s="92" t="s">
        <v>66</v>
      </c>
      <c r="C80" s="60">
        <f t="shared" si="6"/>
        <v>6</v>
      </c>
      <c r="D80" s="60">
        <f t="shared" si="7"/>
        <v>14</v>
      </c>
      <c r="E80" s="60">
        <f t="shared" si="8"/>
        <v>358</v>
      </c>
      <c r="F80" s="60" t="s">
        <v>292</v>
      </c>
      <c r="G80" s="60" t="s">
        <v>292</v>
      </c>
      <c r="H80" s="60" t="s">
        <v>292</v>
      </c>
      <c r="I80" s="60"/>
      <c r="J80" s="60">
        <v>26</v>
      </c>
      <c r="K80" s="60">
        <v>25</v>
      </c>
      <c r="L80" s="60">
        <v>25</v>
      </c>
      <c r="M80" s="60">
        <v>27</v>
      </c>
      <c r="N80" s="60">
        <v>27</v>
      </c>
      <c r="O80" s="60">
        <v>28</v>
      </c>
      <c r="P80" s="60"/>
      <c r="Q80" s="60">
        <v>29</v>
      </c>
      <c r="R80" s="60">
        <v>25</v>
      </c>
      <c r="S80" s="60">
        <v>24</v>
      </c>
      <c r="T80" s="60">
        <v>29</v>
      </c>
      <c r="U80" s="60">
        <v>28</v>
      </c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>
        <v>18</v>
      </c>
      <c r="AG80" s="60"/>
      <c r="AH80" s="60"/>
      <c r="AI80" s="60">
        <v>21</v>
      </c>
      <c r="AJ80" s="60">
        <v>26</v>
      </c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</row>
    <row r="81" spans="1:47" x14ac:dyDescent="0.25">
      <c r="A81" s="72"/>
      <c r="B81" s="92" t="s">
        <v>65</v>
      </c>
      <c r="C81" s="60">
        <f t="shared" si="6"/>
        <v>10</v>
      </c>
      <c r="D81" s="60">
        <f t="shared" si="7"/>
        <v>12</v>
      </c>
      <c r="E81" s="60">
        <f t="shared" si="8"/>
        <v>327</v>
      </c>
      <c r="F81" s="60" t="s">
        <v>292</v>
      </c>
      <c r="G81" s="60" t="s">
        <v>292</v>
      </c>
      <c r="H81" s="60" t="s">
        <v>292</v>
      </c>
      <c r="I81" s="60"/>
      <c r="J81" s="60">
        <v>27</v>
      </c>
      <c r="K81" s="60"/>
      <c r="L81" s="60"/>
      <c r="M81" s="60"/>
      <c r="N81" s="60">
        <v>26</v>
      </c>
      <c r="O81" s="60">
        <v>29</v>
      </c>
      <c r="P81" s="60"/>
      <c r="Q81" s="60"/>
      <c r="R81" s="60">
        <v>28</v>
      </c>
      <c r="S81" s="60">
        <v>25</v>
      </c>
      <c r="T81" s="60"/>
      <c r="U81" s="60"/>
      <c r="V81" s="60"/>
      <c r="W81" s="60"/>
      <c r="X81" s="60"/>
      <c r="Y81" s="60">
        <v>28</v>
      </c>
      <c r="Z81" s="60">
        <v>29</v>
      </c>
      <c r="AA81" s="60">
        <v>26</v>
      </c>
      <c r="AB81" s="60"/>
      <c r="AC81" s="60">
        <v>29</v>
      </c>
      <c r="AD81" s="60"/>
      <c r="AE81" s="60">
        <v>29</v>
      </c>
      <c r="AF81" s="60">
        <v>24</v>
      </c>
      <c r="AG81" s="60"/>
      <c r="AH81" s="60"/>
      <c r="AI81" s="60">
        <v>27</v>
      </c>
      <c r="AJ81" s="60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</row>
    <row r="82" spans="1:47" x14ac:dyDescent="0.25">
      <c r="A82" s="72"/>
      <c r="B82" s="92" t="s">
        <v>137</v>
      </c>
      <c r="C82" s="60">
        <f t="shared" si="6"/>
        <v>11</v>
      </c>
      <c r="D82" s="60">
        <f t="shared" si="7"/>
        <v>11</v>
      </c>
      <c r="E82" s="60">
        <f t="shared" si="8"/>
        <v>297</v>
      </c>
      <c r="F82" s="60" t="s">
        <v>292</v>
      </c>
      <c r="G82" s="60" t="s">
        <v>292</v>
      </c>
      <c r="H82" s="60" t="s">
        <v>292</v>
      </c>
      <c r="I82" s="60"/>
      <c r="J82" s="60">
        <v>28</v>
      </c>
      <c r="K82" s="60">
        <v>29</v>
      </c>
      <c r="L82" s="60"/>
      <c r="M82" s="60"/>
      <c r="N82" s="60"/>
      <c r="O82" s="60"/>
      <c r="P82" s="60">
        <v>27</v>
      </c>
      <c r="Q82" s="60"/>
      <c r="R82" s="60"/>
      <c r="S82" s="60"/>
      <c r="T82" s="60">
        <v>30</v>
      </c>
      <c r="U82" s="60">
        <v>29</v>
      </c>
      <c r="V82" s="60"/>
      <c r="W82" s="60">
        <v>22</v>
      </c>
      <c r="X82" s="60"/>
      <c r="Y82" s="60">
        <v>29</v>
      </c>
      <c r="Z82" s="60"/>
      <c r="AA82" s="60">
        <v>25</v>
      </c>
      <c r="AB82" s="60"/>
      <c r="AC82" s="60"/>
      <c r="AD82" s="60">
        <v>29</v>
      </c>
      <c r="AE82" s="60"/>
      <c r="AF82" s="60">
        <v>23</v>
      </c>
      <c r="AG82" s="60"/>
      <c r="AH82" s="60"/>
      <c r="AI82" s="60">
        <v>26</v>
      </c>
      <c r="AJ82" s="60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</row>
    <row r="83" spans="1:47" x14ac:dyDescent="0.25">
      <c r="A83" s="72"/>
      <c r="B83" s="92" t="s">
        <v>263</v>
      </c>
      <c r="C83" s="60">
        <f t="shared" si="6"/>
        <v>12</v>
      </c>
      <c r="D83" s="60">
        <f t="shared" si="7"/>
        <v>11</v>
      </c>
      <c r="E83" s="60">
        <f t="shared" si="8"/>
        <v>285</v>
      </c>
      <c r="F83" s="60" t="s">
        <v>292</v>
      </c>
      <c r="G83" s="60" t="s">
        <v>292</v>
      </c>
      <c r="H83" s="60" t="s">
        <v>292</v>
      </c>
      <c r="I83" s="60"/>
      <c r="J83" s="60">
        <v>24</v>
      </c>
      <c r="K83" s="60"/>
      <c r="L83" s="60"/>
      <c r="M83" s="60"/>
      <c r="N83" s="60"/>
      <c r="O83" s="60"/>
      <c r="P83" s="60"/>
      <c r="Q83" s="60"/>
      <c r="R83" s="60">
        <v>26</v>
      </c>
      <c r="S83" s="60">
        <v>26</v>
      </c>
      <c r="T83" s="60">
        <v>28</v>
      </c>
      <c r="U83" s="60"/>
      <c r="V83" s="60">
        <v>28</v>
      </c>
      <c r="W83" s="60">
        <v>21</v>
      </c>
      <c r="X83" s="60">
        <v>28</v>
      </c>
      <c r="Y83" s="60"/>
      <c r="Z83" s="60"/>
      <c r="AA83" s="60">
        <v>23</v>
      </c>
      <c r="AB83" s="60"/>
      <c r="AC83" s="60">
        <v>28</v>
      </c>
      <c r="AD83" s="60"/>
      <c r="AE83" s="60"/>
      <c r="AF83" s="60"/>
      <c r="AG83" s="60"/>
      <c r="AH83" s="60">
        <v>30</v>
      </c>
      <c r="AI83" s="60">
        <v>23</v>
      </c>
      <c r="AJ83" s="60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</row>
    <row r="84" spans="1:47" x14ac:dyDescent="0.25">
      <c r="A84" s="72"/>
      <c r="B84" s="92" t="s">
        <v>252</v>
      </c>
      <c r="C84" s="60">
        <f t="shared" si="6"/>
        <v>13</v>
      </c>
      <c r="D84" s="60">
        <f t="shared" si="7"/>
        <v>10</v>
      </c>
      <c r="E84" s="60">
        <f t="shared" si="8"/>
        <v>274</v>
      </c>
      <c r="F84" s="60" t="s">
        <v>292</v>
      </c>
      <c r="G84" s="60" t="s">
        <v>292</v>
      </c>
      <c r="H84" s="60" t="s">
        <v>292</v>
      </c>
      <c r="I84" s="60"/>
      <c r="J84" s="60">
        <v>29</v>
      </c>
      <c r="K84" s="60">
        <v>28</v>
      </c>
      <c r="L84" s="60">
        <v>28</v>
      </c>
      <c r="M84" s="60"/>
      <c r="N84" s="60"/>
      <c r="O84" s="60"/>
      <c r="P84" s="60"/>
      <c r="Q84" s="60"/>
      <c r="R84" s="60">
        <v>24</v>
      </c>
      <c r="S84" s="60">
        <v>28</v>
      </c>
      <c r="T84" s="60"/>
      <c r="U84" s="60"/>
      <c r="V84" s="60"/>
      <c r="W84" s="60">
        <v>23</v>
      </c>
      <c r="X84" s="60"/>
      <c r="Y84" s="60"/>
      <c r="Z84" s="60">
        <v>30</v>
      </c>
      <c r="AA84" s="60"/>
      <c r="AB84" s="60">
        <v>30</v>
      </c>
      <c r="AC84" s="60"/>
      <c r="AD84" s="60"/>
      <c r="AE84" s="60"/>
      <c r="AF84" s="60">
        <v>26</v>
      </c>
      <c r="AG84" s="60"/>
      <c r="AH84" s="60"/>
      <c r="AI84" s="60">
        <v>28</v>
      </c>
      <c r="AJ84" s="60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</row>
    <row r="85" spans="1:47" x14ac:dyDescent="0.25">
      <c r="A85" s="72"/>
      <c r="B85" s="92" t="s">
        <v>72</v>
      </c>
      <c r="C85" s="60">
        <f t="shared" si="6"/>
        <v>16</v>
      </c>
      <c r="D85" s="60">
        <f t="shared" si="7"/>
        <v>14</v>
      </c>
      <c r="E85" s="60">
        <f t="shared" si="8"/>
        <v>251</v>
      </c>
      <c r="F85" s="60" t="s">
        <v>292</v>
      </c>
      <c r="G85" s="60" t="s">
        <v>292</v>
      </c>
      <c r="H85" s="60" t="s">
        <v>292</v>
      </c>
      <c r="I85" s="60"/>
      <c r="J85" s="60"/>
      <c r="K85" s="60"/>
      <c r="L85" s="60">
        <v>17</v>
      </c>
      <c r="M85" s="60">
        <v>19</v>
      </c>
      <c r="N85" s="60"/>
      <c r="O85" s="60">
        <v>24</v>
      </c>
      <c r="P85" s="60"/>
      <c r="Q85" s="60">
        <v>20</v>
      </c>
      <c r="R85" s="60">
        <v>13</v>
      </c>
      <c r="S85" s="60"/>
      <c r="T85" s="60">
        <v>23</v>
      </c>
      <c r="U85" s="60"/>
      <c r="V85" s="60">
        <v>18</v>
      </c>
      <c r="W85" s="60">
        <v>5</v>
      </c>
      <c r="X85" s="60"/>
      <c r="Y85" s="60">
        <v>21</v>
      </c>
      <c r="Z85" s="60"/>
      <c r="AA85" s="60">
        <v>7</v>
      </c>
      <c r="AB85" s="60"/>
      <c r="AC85" s="60">
        <v>22</v>
      </c>
      <c r="AD85" s="60">
        <v>26</v>
      </c>
      <c r="AE85" s="60">
        <v>27</v>
      </c>
      <c r="AF85" s="60">
        <v>9</v>
      </c>
      <c r="AG85" s="60"/>
      <c r="AH85" s="60"/>
      <c r="AI85" s="60"/>
      <c r="AJ85" s="60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</row>
    <row r="86" spans="1:47" x14ac:dyDescent="0.25">
      <c r="A86" s="72"/>
      <c r="B86" s="93" t="s">
        <v>69</v>
      </c>
      <c r="C86" s="60">
        <f t="shared" si="6"/>
        <v>18</v>
      </c>
      <c r="D86" s="60">
        <f t="shared" si="7"/>
        <v>10</v>
      </c>
      <c r="E86" s="60">
        <f t="shared" si="8"/>
        <v>237</v>
      </c>
      <c r="F86" s="60" t="s">
        <v>292</v>
      </c>
      <c r="G86" s="60"/>
      <c r="H86" s="60" t="s">
        <v>292</v>
      </c>
      <c r="I86" s="60"/>
      <c r="J86" s="60"/>
      <c r="K86" s="60"/>
      <c r="L86" s="60">
        <v>26</v>
      </c>
      <c r="M86" s="60"/>
      <c r="N86" s="60">
        <v>25</v>
      </c>
      <c r="O86" s="60"/>
      <c r="P86" s="60"/>
      <c r="Q86" s="60">
        <v>28</v>
      </c>
      <c r="R86" s="60">
        <v>21</v>
      </c>
      <c r="S86" s="60"/>
      <c r="T86" s="60"/>
      <c r="U86" s="60"/>
      <c r="V86" s="60">
        <v>29</v>
      </c>
      <c r="W86" s="60">
        <v>16</v>
      </c>
      <c r="X86" s="60"/>
      <c r="Y86" s="60"/>
      <c r="Z86" s="60"/>
      <c r="AA86" s="60">
        <v>21</v>
      </c>
      <c r="AB86" s="60"/>
      <c r="AC86" s="60"/>
      <c r="AD86" s="60"/>
      <c r="AE86" s="60"/>
      <c r="AF86" s="60">
        <v>20</v>
      </c>
      <c r="AG86" s="60"/>
      <c r="AH86" s="60"/>
      <c r="AI86" s="60">
        <v>25</v>
      </c>
      <c r="AJ86" s="60">
        <v>26</v>
      </c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</row>
    <row r="87" spans="1:47" x14ac:dyDescent="0.25">
      <c r="A87" s="72"/>
      <c r="B87" s="92" t="s">
        <v>256</v>
      </c>
      <c r="C87" s="60">
        <f t="shared" si="6"/>
        <v>19</v>
      </c>
      <c r="D87" s="60">
        <f t="shared" si="7"/>
        <v>10</v>
      </c>
      <c r="E87" s="60">
        <f t="shared" si="8"/>
        <v>233</v>
      </c>
      <c r="F87" s="60" t="s">
        <v>292</v>
      </c>
      <c r="G87" s="60" t="s">
        <v>292</v>
      </c>
      <c r="H87" s="60" t="s">
        <v>292</v>
      </c>
      <c r="I87" s="60"/>
      <c r="J87" s="60"/>
      <c r="K87" s="60"/>
      <c r="L87" s="60">
        <v>23</v>
      </c>
      <c r="M87" s="60"/>
      <c r="N87" s="60">
        <v>20</v>
      </c>
      <c r="O87" s="60"/>
      <c r="P87" s="60"/>
      <c r="Q87" s="60">
        <v>25</v>
      </c>
      <c r="R87" s="60">
        <v>19</v>
      </c>
      <c r="S87" s="60"/>
      <c r="T87" s="60"/>
      <c r="U87" s="60"/>
      <c r="V87" s="60"/>
      <c r="W87" s="60">
        <v>19</v>
      </c>
      <c r="X87" s="60">
        <v>26</v>
      </c>
      <c r="Y87" s="60"/>
      <c r="Z87" s="60"/>
      <c r="AA87" s="60"/>
      <c r="AB87" s="60"/>
      <c r="AC87" s="60"/>
      <c r="AD87" s="60"/>
      <c r="AE87" s="60">
        <v>28</v>
      </c>
      <c r="AF87" s="60"/>
      <c r="AG87" s="60">
        <v>29</v>
      </c>
      <c r="AH87" s="60"/>
      <c r="AI87" s="60">
        <v>20</v>
      </c>
      <c r="AJ87" s="60">
        <v>24</v>
      </c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</row>
    <row r="88" spans="1:47" x14ac:dyDescent="0.25">
      <c r="A88" s="72"/>
      <c r="B88" s="93" t="s">
        <v>253</v>
      </c>
      <c r="C88" s="60">
        <f t="shared" si="6"/>
        <v>20</v>
      </c>
      <c r="D88" s="60">
        <f t="shared" si="7"/>
        <v>9</v>
      </c>
      <c r="E88" s="60">
        <f t="shared" si="8"/>
        <v>225</v>
      </c>
      <c r="F88" s="60" t="s">
        <v>292</v>
      </c>
      <c r="G88" s="60" t="s">
        <v>292</v>
      </c>
      <c r="H88" s="60"/>
      <c r="I88" s="60"/>
      <c r="J88" s="60">
        <v>25</v>
      </c>
      <c r="K88" s="60">
        <v>23</v>
      </c>
      <c r="L88" s="60"/>
      <c r="M88" s="60"/>
      <c r="N88" s="60"/>
      <c r="O88" s="60"/>
      <c r="P88" s="60"/>
      <c r="Q88" s="60"/>
      <c r="R88" s="60"/>
      <c r="S88" s="60"/>
      <c r="T88" s="60"/>
      <c r="U88" s="60">
        <v>27</v>
      </c>
      <c r="V88" s="60"/>
      <c r="W88" s="60">
        <v>20</v>
      </c>
      <c r="X88" s="60">
        <v>27</v>
      </c>
      <c r="Y88" s="60"/>
      <c r="Z88" s="60"/>
      <c r="AA88" s="60">
        <v>19</v>
      </c>
      <c r="AB88" s="60">
        <v>29</v>
      </c>
      <c r="AC88" s="60">
        <v>27</v>
      </c>
      <c r="AD88" s="60">
        <v>28</v>
      </c>
      <c r="AE88" s="60"/>
      <c r="AF88" s="60"/>
      <c r="AG88" s="60"/>
      <c r="AH88" s="60"/>
      <c r="AI88" s="60"/>
      <c r="AJ88" s="60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</row>
    <row r="89" spans="1:47" x14ac:dyDescent="0.25">
      <c r="A89" s="72"/>
      <c r="B89" s="93" t="s">
        <v>248</v>
      </c>
      <c r="C89" s="60">
        <f t="shared" si="6"/>
        <v>22</v>
      </c>
      <c r="D89" s="60">
        <f t="shared" si="7"/>
        <v>9</v>
      </c>
      <c r="E89" s="60">
        <f t="shared" si="8"/>
        <v>195</v>
      </c>
      <c r="F89" s="60" t="s">
        <v>292</v>
      </c>
      <c r="G89" s="60" t="s">
        <v>292</v>
      </c>
      <c r="H89" s="60"/>
      <c r="I89" s="60"/>
      <c r="J89" s="60">
        <v>23</v>
      </c>
      <c r="K89" s="60">
        <v>27</v>
      </c>
      <c r="L89" s="60"/>
      <c r="M89" s="60"/>
      <c r="N89" s="60"/>
      <c r="O89" s="60"/>
      <c r="P89" s="60"/>
      <c r="Q89" s="60">
        <v>23</v>
      </c>
      <c r="R89" s="60">
        <v>18</v>
      </c>
      <c r="S89" s="60"/>
      <c r="T89" s="60"/>
      <c r="U89" s="60">
        <v>23</v>
      </c>
      <c r="V89" s="60">
        <v>25</v>
      </c>
      <c r="W89" s="60">
        <v>14</v>
      </c>
      <c r="X89" s="60">
        <v>25</v>
      </c>
      <c r="Y89" s="60"/>
      <c r="Z89" s="60"/>
      <c r="AA89" s="60"/>
      <c r="AB89" s="60"/>
      <c r="AC89" s="60"/>
      <c r="AD89" s="60"/>
      <c r="AE89" s="60"/>
      <c r="AF89" s="60">
        <v>17</v>
      </c>
      <c r="AG89" s="60"/>
      <c r="AH89" s="60"/>
      <c r="AI89" s="60"/>
      <c r="AJ89" s="60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</row>
    <row r="90" spans="1:47" x14ac:dyDescent="0.25">
      <c r="A90" s="72"/>
      <c r="B90" s="92" t="s">
        <v>249</v>
      </c>
      <c r="C90" s="60">
        <f t="shared" si="6"/>
        <v>25</v>
      </c>
      <c r="D90" s="60">
        <f t="shared" si="7"/>
        <v>7</v>
      </c>
      <c r="E90" s="60">
        <f t="shared" si="8"/>
        <v>183</v>
      </c>
      <c r="F90" s="60" t="s">
        <v>292</v>
      </c>
      <c r="G90" s="60" t="s">
        <v>292</v>
      </c>
      <c r="H90" s="60" t="s">
        <v>292</v>
      </c>
      <c r="I90" s="60"/>
      <c r="J90" s="60"/>
      <c r="K90" s="60"/>
      <c r="L90" s="60"/>
      <c r="M90" s="60"/>
      <c r="N90" s="60"/>
      <c r="O90" s="60"/>
      <c r="P90" s="60"/>
      <c r="Q90" s="60"/>
      <c r="R90" s="60">
        <v>23</v>
      </c>
      <c r="S90" s="60">
        <v>27</v>
      </c>
      <c r="T90" s="60"/>
      <c r="U90" s="60"/>
      <c r="V90" s="60"/>
      <c r="W90" s="60">
        <v>24</v>
      </c>
      <c r="X90" s="60"/>
      <c r="Y90" s="60"/>
      <c r="Z90" s="60"/>
      <c r="AA90" s="60">
        <v>27</v>
      </c>
      <c r="AB90" s="60"/>
      <c r="AC90" s="60"/>
      <c r="AD90" s="60"/>
      <c r="AE90" s="60"/>
      <c r="AF90" s="60">
        <v>25</v>
      </c>
      <c r="AG90" s="60"/>
      <c r="AH90" s="60"/>
      <c r="AI90" s="60">
        <v>29</v>
      </c>
      <c r="AJ90" s="60">
        <v>28</v>
      </c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</row>
    <row r="91" spans="1:47" x14ac:dyDescent="0.25">
      <c r="A91" s="72"/>
      <c r="B91" s="92" t="s">
        <v>75</v>
      </c>
      <c r="C91" s="60">
        <f t="shared" si="6"/>
        <v>28</v>
      </c>
      <c r="D91" s="60">
        <f t="shared" si="7"/>
        <v>7</v>
      </c>
      <c r="E91" s="60">
        <f t="shared" si="8"/>
        <v>171</v>
      </c>
      <c r="F91" s="60" t="s">
        <v>292</v>
      </c>
      <c r="G91" s="60" t="s">
        <v>292</v>
      </c>
      <c r="H91" s="60" t="s">
        <v>292</v>
      </c>
      <c r="I91" s="60"/>
      <c r="J91" s="60"/>
      <c r="K91" s="60"/>
      <c r="L91" s="60"/>
      <c r="M91" s="60"/>
      <c r="N91" s="60"/>
      <c r="O91" s="60"/>
      <c r="P91" s="60"/>
      <c r="Q91" s="60">
        <v>27</v>
      </c>
      <c r="R91" s="60">
        <v>22</v>
      </c>
      <c r="S91" s="60"/>
      <c r="T91" s="60">
        <v>26</v>
      </c>
      <c r="U91" s="60">
        <v>24</v>
      </c>
      <c r="V91" s="60">
        <v>27</v>
      </c>
      <c r="W91" s="60"/>
      <c r="X91" s="60"/>
      <c r="Y91" s="60"/>
      <c r="Z91" s="60"/>
      <c r="AA91" s="60"/>
      <c r="AB91" s="60"/>
      <c r="AC91" s="60"/>
      <c r="AD91" s="60"/>
      <c r="AE91" s="60"/>
      <c r="AF91" s="60">
        <v>21</v>
      </c>
      <c r="AG91" s="60"/>
      <c r="AH91" s="60"/>
      <c r="AI91" s="60">
        <v>24</v>
      </c>
      <c r="AJ91" s="60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</row>
    <row r="92" spans="1:47" x14ac:dyDescent="0.25">
      <c r="A92" s="72"/>
      <c r="B92" s="93" t="s">
        <v>88</v>
      </c>
      <c r="C92" s="60">
        <f t="shared" si="6"/>
        <v>30</v>
      </c>
      <c r="D92" s="60">
        <f t="shared" si="7"/>
        <v>7</v>
      </c>
      <c r="E92" s="60">
        <f t="shared" si="8"/>
        <v>165</v>
      </c>
      <c r="F92" s="60" t="s">
        <v>292</v>
      </c>
      <c r="G92" s="60" t="s">
        <v>292</v>
      </c>
      <c r="H92" s="60"/>
      <c r="I92" s="60"/>
      <c r="J92" s="60"/>
      <c r="K92" s="60"/>
      <c r="L92" s="60"/>
      <c r="M92" s="60">
        <v>21</v>
      </c>
      <c r="N92" s="60"/>
      <c r="O92" s="60">
        <v>25</v>
      </c>
      <c r="P92" s="60"/>
      <c r="Q92" s="60">
        <v>24</v>
      </c>
      <c r="R92" s="60"/>
      <c r="S92" s="60"/>
      <c r="T92" s="60">
        <v>25</v>
      </c>
      <c r="U92" s="60"/>
      <c r="V92" s="60">
        <v>23</v>
      </c>
      <c r="W92" s="60"/>
      <c r="X92" s="60">
        <v>21</v>
      </c>
      <c r="Y92" s="60"/>
      <c r="Z92" s="60"/>
      <c r="AA92" s="60"/>
      <c r="AB92" s="60"/>
      <c r="AC92" s="60">
        <v>26</v>
      </c>
      <c r="AD92" s="60"/>
      <c r="AE92" s="60"/>
      <c r="AF92" s="60"/>
      <c r="AG92" s="60"/>
      <c r="AH92" s="60"/>
      <c r="AI92" s="60"/>
      <c r="AJ92" s="60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</row>
    <row r="93" spans="1:47" x14ac:dyDescent="0.25">
      <c r="A93" s="72"/>
      <c r="B93" s="93" t="s">
        <v>220</v>
      </c>
      <c r="C93" s="60">
        <f t="shared" si="6"/>
        <v>32</v>
      </c>
      <c r="D93" s="60">
        <f t="shared" si="7"/>
        <v>9</v>
      </c>
      <c r="E93" s="60">
        <f t="shared" si="8"/>
        <v>161</v>
      </c>
      <c r="F93" s="60" t="s">
        <v>292</v>
      </c>
      <c r="G93" s="60" t="s">
        <v>292</v>
      </c>
      <c r="H93" s="60"/>
      <c r="I93" s="60"/>
      <c r="J93" s="60">
        <v>19</v>
      </c>
      <c r="K93" s="60"/>
      <c r="L93" s="60"/>
      <c r="M93" s="60">
        <v>22</v>
      </c>
      <c r="N93" s="60"/>
      <c r="O93" s="60"/>
      <c r="P93" s="60"/>
      <c r="Q93" s="60">
        <v>22</v>
      </c>
      <c r="R93" s="60"/>
      <c r="S93" s="60">
        <v>21</v>
      </c>
      <c r="T93" s="60"/>
      <c r="U93" s="60"/>
      <c r="V93" s="60"/>
      <c r="W93" s="60">
        <v>5</v>
      </c>
      <c r="X93" s="60">
        <v>23</v>
      </c>
      <c r="Y93" s="60"/>
      <c r="Z93" s="60"/>
      <c r="AA93" s="60">
        <v>13</v>
      </c>
      <c r="AB93" s="60"/>
      <c r="AC93" s="60">
        <v>23</v>
      </c>
      <c r="AD93" s="60"/>
      <c r="AE93" s="60"/>
      <c r="AF93" s="60">
        <v>13</v>
      </c>
      <c r="AG93" s="60"/>
      <c r="AH93" s="60"/>
      <c r="AI93" s="60"/>
      <c r="AJ93" s="60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</row>
    <row r="94" spans="1:47" x14ac:dyDescent="0.25">
      <c r="A94" s="72"/>
      <c r="B94" s="93" t="s">
        <v>82</v>
      </c>
      <c r="C94" s="60">
        <f t="shared" si="6"/>
        <v>33</v>
      </c>
      <c r="D94" s="60">
        <f t="shared" si="7"/>
        <v>6</v>
      </c>
      <c r="E94" s="60">
        <f t="shared" si="8"/>
        <v>157</v>
      </c>
      <c r="F94" s="60" t="s">
        <v>292</v>
      </c>
      <c r="G94" s="60" t="s">
        <v>292</v>
      </c>
      <c r="H94" s="60"/>
      <c r="I94" s="60"/>
      <c r="J94" s="60"/>
      <c r="K94" s="60"/>
      <c r="L94" s="60"/>
      <c r="M94" s="60">
        <v>25</v>
      </c>
      <c r="N94" s="60"/>
      <c r="O94" s="60"/>
      <c r="P94" s="60"/>
      <c r="Q94" s="60">
        <v>26</v>
      </c>
      <c r="R94" s="60"/>
      <c r="S94" s="60"/>
      <c r="T94" s="60"/>
      <c r="U94" s="60"/>
      <c r="V94" s="60">
        <v>24</v>
      </c>
      <c r="W94" s="60"/>
      <c r="X94" s="60"/>
      <c r="Y94" s="60">
        <v>27</v>
      </c>
      <c r="Z94" s="60"/>
      <c r="AA94" s="60"/>
      <c r="AB94" s="60">
        <v>28</v>
      </c>
      <c r="AC94" s="60"/>
      <c r="AD94" s="60">
        <v>27</v>
      </c>
      <c r="AE94" s="60"/>
      <c r="AF94" s="60"/>
      <c r="AG94" s="60"/>
      <c r="AH94" s="60"/>
      <c r="AI94" s="60"/>
      <c r="AJ94" s="60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</row>
    <row r="95" spans="1:47" x14ac:dyDescent="0.25">
      <c r="A95" s="72"/>
      <c r="B95" s="93" t="s">
        <v>309</v>
      </c>
      <c r="C95" s="60">
        <f t="shared" si="6"/>
        <v>35</v>
      </c>
      <c r="D95" s="60">
        <f t="shared" si="7"/>
        <v>5</v>
      </c>
      <c r="E95" s="60">
        <f t="shared" si="8"/>
        <v>150</v>
      </c>
      <c r="F95" s="60" t="s">
        <v>292</v>
      </c>
      <c r="G95" s="60" t="s">
        <v>292</v>
      </c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>
        <f>VLOOKUP(B95,[2]Washlands!D:F,3,FALSE)</f>
        <v>30</v>
      </c>
      <c r="X95" s="60">
        <v>30</v>
      </c>
      <c r="Y95" s="60"/>
      <c r="Z95" s="60"/>
      <c r="AA95" s="60"/>
      <c r="AB95" s="60"/>
      <c r="AC95" s="60"/>
      <c r="AD95" s="60"/>
      <c r="AE95" s="60">
        <v>30</v>
      </c>
      <c r="AF95" s="60">
        <v>30</v>
      </c>
      <c r="AG95" s="60">
        <v>30</v>
      </c>
      <c r="AH95" s="60"/>
      <c r="AI95" s="60"/>
      <c r="AJ95" s="60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</row>
    <row r="96" spans="1:47" x14ac:dyDescent="0.25">
      <c r="A96" s="72"/>
      <c r="B96" s="93" t="s">
        <v>211</v>
      </c>
      <c r="C96" s="60">
        <f t="shared" si="6"/>
        <v>36</v>
      </c>
      <c r="D96" s="60">
        <f t="shared" si="7"/>
        <v>7</v>
      </c>
      <c r="E96" s="60">
        <f t="shared" si="8"/>
        <v>149</v>
      </c>
      <c r="F96" s="60" t="s">
        <v>292</v>
      </c>
      <c r="G96" s="60" t="s">
        <v>292</v>
      </c>
      <c r="H96" s="60"/>
      <c r="I96" s="60"/>
      <c r="J96" s="60"/>
      <c r="K96" s="60"/>
      <c r="L96" s="60"/>
      <c r="M96" s="60"/>
      <c r="N96" s="60"/>
      <c r="O96" s="60">
        <v>26</v>
      </c>
      <c r="P96" s="60"/>
      <c r="Q96" s="60"/>
      <c r="R96" s="60"/>
      <c r="S96" s="60">
        <v>22</v>
      </c>
      <c r="T96" s="60"/>
      <c r="U96" s="60"/>
      <c r="V96" s="60"/>
      <c r="W96" s="60">
        <v>10</v>
      </c>
      <c r="X96" s="60"/>
      <c r="Y96" s="60">
        <v>26</v>
      </c>
      <c r="Z96" s="60"/>
      <c r="AA96" s="60">
        <v>18</v>
      </c>
      <c r="AB96" s="60"/>
      <c r="AC96" s="60">
        <v>25</v>
      </c>
      <c r="AD96" s="60"/>
      <c r="AE96" s="60"/>
      <c r="AF96" s="60">
        <v>22</v>
      </c>
      <c r="AG96" s="60"/>
      <c r="AH96" s="60"/>
      <c r="AI96" s="60"/>
      <c r="AJ96" s="60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</row>
    <row r="97" spans="1:47" x14ac:dyDescent="0.25">
      <c r="A97" s="72"/>
      <c r="B97" s="92" t="s">
        <v>76</v>
      </c>
      <c r="C97" s="60">
        <f t="shared" si="6"/>
        <v>36</v>
      </c>
      <c r="D97" s="60">
        <f t="shared" si="7"/>
        <v>7</v>
      </c>
      <c r="E97" s="60">
        <f t="shared" si="8"/>
        <v>149</v>
      </c>
      <c r="F97" s="60" t="s">
        <v>292</v>
      </c>
      <c r="G97" s="60" t="s">
        <v>292</v>
      </c>
      <c r="H97" s="60" t="s">
        <v>292</v>
      </c>
      <c r="I97" s="60"/>
      <c r="J97" s="60"/>
      <c r="K97" s="60"/>
      <c r="L97" s="60">
        <v>24</v>
      </c>
      <c r="M97" s="60"/>
      <c r="N97" s="60">
        <v>24</v>
      </c>
      <c r="O97" s="60"/>
      <c r="P97" s="60">
        <v>25</v>
      </c>
      <c r="Q97" s="60"/>
      <c r="R97" s="60"/>
      <c r="S97" s="60"/>
      <c r="T97" s="60"/>
      <c r="U97" s="60"/>
      <c r="V97" s="60"/>
      <c r="W97" s="60"/>
      <c r="X97" s="60"/>
      <c r="Y97" s="60">
        <v>24</v>
      </c>
      <c r="Z97" s="60"/>
      <c r="AA97" s="60">
        <v>15</v>
      </c>
      <c r="AB97" s="60"/>
      <c r="AC97" s="60"/>
      <c r="AD97" s="60"/>
      <c r="AE97" s="60"/>
      <c r="AF97" s="60"/>
      <c r="AG97" s="60"/>
      <c r="AH97" s="60"/>
      <c r="AI97" s="60">
        <v>16</v>
      </c>
      <c r="AJ97" s="60">
        <v>21</v>
      </c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</row>
    <row r="98" spans="1:47" x14ac:dyDescent="0.25">
      <c r="A98" s="72"/>
      <c r="B98" s="93" t="s">
        <v>102</v>
      </c>
      <c r="C98" s="60">
        <f t="shared" si="6"/>
        <v>36</v>
      </c>
      <c r="D98" s="60">
        <f t="shared" si="7"/>
        <v>8</v>
      </c>
      <c r="E98" s="60">
        <f t="shared" si="8"/>
        <v>149</v>
      </c>
      <c r="F98" s="60" t="s">
        <v>292</v>
      </c>
      <c r="G98" s="60"/>
      <c r="H98" s="60" t="s">
        <v>292</v>
      </c>
      <c r="I98" s="60"/>
      <c r="J98" s="60">
        <v>21</v>
      </c>
      <c r="K98" s="60">
        <v>22</v>
      </c>
      <c r="L98" s="60"/>
      <c r="M98" s="60"/>
      <c r="N98" s="60">
        <v>19</v>
      </c>
      <c r="O98" s="60"/>
      <c r="P98" s="60"/>
      <c r="Q98" s="60"/>
      <c r="R98" s="60"/>
      <c r="S98" s="60"/>
      <c r="T98" s="60"/>
      <c r="U98" s="60"/>
      <c r="V98" s="60"/>
      <c r="W98" s="60">
        <v>6</v>
      </c>
      <c r="X98" s="60">
        <v>24</v>
      </c>
      <c r="Y98" s="60"/>
      <c r="Z98" s="60"/>
      <c r="AA98" s="60">
        <v>14</v>
      </c>
      <c r="AB98" s="60"/>
      <c r="AC98" s="60"/>
      <c r="AD98" s="60"/>
      <c r="AE98" s="60"/>
      <c r="AF98" s="60"/>
      <c r="AG98" s="60"/>
      <c r="AH98" s="60"/>
      <c r="AI98" s="60">
        <v>19</v>
      </c>
      <c r="AJ98" s="60">
        <v>24</v>
      </c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</row>
    <row r="99" spans="1:47" x14ac:dyDescent="0.25">
      <c r="A99" s="72"/>
      <c r="B99" s="93" t="s">
        <v>214</v>
      </c>
      <c r="C99" s="60">
        <f t="shared" si="6"/>
        <v>40</v>
      </c>
      <c r="D99" s="60">
        <f t="shared" si="7"/>
        <v>5</v>
      </c>
      <c r="E99" s="60">
        <f t="shared" si="8"/>
        <v>148</v>
      </c>
      <c r="F99" s="60" t="s">
        <v>292</v>
      </c>
      <c r="G99" s="60" t="s">
        <v>292</v>
      </c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>
        <v>29</v>
      </c>
      <c r="S99" s="60">
        <v>30</v>
      </c>
      <c r="T99" s="60"/>
      <c r="U99" s="60"/>
      <c r="V99" s="60"/>
      <c r="W99" s="60"/>
      <c r="X99" s="60"/>
      <c r="Y99" s="60">
        <v>30</v>
      </c>
      <c r="Z99" s="60"/>
      <c r="AA99" s="60">
        <v>30</v>
      </c>
      <c r="AB99" s="60"/>
      <c r="AC99" s="60"/>
      <c r="AD99" s="60"/>
      <c r="AE99" s="60"/>
      <c r="AF99" s="60">
        <v>29</v>
      </c>
      <c r="AG99" s="60"/>
      <c r="AH99" s="60"/>
      <c r="AI99" s="60"/>
      <c r="AJ99" s="60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</row>
    <row r="100" spans="1:47" x14ac:dyDescent="0.25">
      <c r="A100" s="72"/>
      <c r="B100" s="92" t="s">
        <v>134</v>
      </c>
      <c r="C100" s="60">
        <f t="shared" si="6"/>
        <v>41</v>
      </c>
      <c r="D100" s="60">
        <f t="shared" si="7"/>
        <v>5</v>
      </c>
      <c r="E100" s="60">
        <f t="shared" si="8"/>
        <v>146</v>
      </c>
      <c r="F100" s="60" t="s">
        <v>292</v>
      </c>
      <c r="G100" s="60" t="s">
        <v>292</v>
      </c>
      <c r="H100" s="60" t="s">
        <v>292</v>
      </c>
      <c r="I100" s="60"/>
      <c r="J100" s="60"/>
      <c r="K100" s="60"/>
      <c r="L100" s="60"/>
      <c r="M100" s="60"/>
      <c r="N100" s="60">
        <v>29</v>
      </c>
      <c r="O100" s="60"/>
      <c r="P100" s="60">
        <v>30</v>
      </c>
      <c r="Q100" s="60"/>
      <c r="R100" s="60"/>
      <c r="S100" s="60"/>
      <c r="T100" s="60"/>
      <c r="U100" s="60"/>
      <c r="V100" s="60"/>
      <c r="W100" s="60">
        <v>27</v>
      </c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>
        <v>30</v>
      </c>
      <c r="AJ100" s="60">
        <v>30</v>
      </c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</row>
    <row r="101" spans="1:47" x14ac:dyDescent="0.25">
      <c r="A101" s="72"/>
      <c r="B101" s="93" t="s">
        <v>148</v>
      </c>
      <c r="C101" s="60" t="e">
        <f t="shared" si="6"/>
        <v>#N/A</v>
      </c>
      <c r="D101" s="60">
        <f t="shared" si="7"/>
        <v>8</v>
      </c>
      <c r="E101" s="60">
        <f t="shared" si="8"/>
        <v>130</v>
      </c>
      <c r="F101" s="60" t="s">
        <v>292</v>
      </c>
      <c r="G101" s="60" t="s">
        <v>292</v>
      </c>
      <c r="H101" s="60"/>
      <c r="I101" s="60"/>
      <c r="J101" s="60">
        <v>17</v>
      </c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>
        <v>20</v>
      </c>
      <c r="V101" s="60">
        <v>21</v>
      </c>
      <c r="W101" s="60">
        <v>5</v>
      </c>
      <c r="X101" s="60">
        <v>22</v>
      </c>
      <c r="Y101" s="60">
        <v>23</v>
      </c>
      <c r="Z101" s="60"/>
      <c r="AA101" s="60">
        <v>10</v>
      </c>
      <c r="AB101" s="60"/>
      <c r="AC101" s="60"/>
      <c r="AD101" s="60"/>
      <c r="AE101" s="60"/>
      <c r="AF101" s="60">
        <v>12</v>
      </c>
      <c r="AG101" s="60"/>
      <c r="AH101" s="60"/>
      <c r="AI101" s="60"/>
      <c r="AJ101" s="60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</row>
    <row r="102" spans="1:47" x14ac:dyDescent="0.25">
      <c r="A102" s="72"/>
      <c r="B102" s="93" t="s">
        <v>144</v>
      </c>
      <c r="C102" s="60" t="e">
        <f t="shared" si="6"/>
        <v>#N/A</v>
      </c>
      <c r="D102" s="60">
        <f t="shared" si="7"/>
        <v>4</v>
      </c>
      <c r="E102" s="60">
        <f t="shared" si="8"/>
        <v>114</v>
      </c>
      <c r="F102" s="60" t="s">
        <v>292</v>
      </c>
      <c r="G102" s="60" t="s">
        <v>292</v>
      </c>
      <c r="H102" s="60"/>
      <c r="I102" s="60"/>
      <c r="J102" s="60"/>
      <c r="K102" s="60"/>
      <c r="L102" s="60"/>
      <c r="M102" s="60">
        <v>30</v>
      </c>
      <c r="N102" s="60"/>
      <c r="O102" s="60"/>
      <c r="P102" s="60"/>
      <c r="Q102" s="60"/>
      <c r="R102" s="60"/>
      <c r="S102" s="60"/>
      <c r="T102" s="60"/>
      <c r="U102" s="60"/>
      <c r="V102" s="60"/>
      <c r="W102" s="60">
        <v>26</v>
      </c>
      <c r="X102" s="60">
        <v>29</v>
      </c>
      <c r="Y102" s="60"/>
      <c r="Z102" s="60"/>
      <c r="AA102" s="60">
        <v>29</v>
      </c>
      <c r="AB102" s="60"/>
      <c r="AC102" s="60"/>
      <c r="AD102" s="60"/>
      <c r="AE102" s="60"/>
      <c r="AF102" s="60"/>
      <c r="AG102" s="60"/>
      <c r="AH102" s="60"/>
      <c r="AI102" s="60"/>
      <c r="AJ102" s="60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</row>
    <row r="103" spans="1:47" x14ac:dyDescent="0.25">
      <c r="A103" s="72"/>
      <c r="B103" s="92" t="s">
        <v>67</v>
      </c>
      <c r="C103" s="60" t="e">
        <f t="shared" si="6"/>
        <v>#N/A</v>
      </c>
      <c r="D103" s="60">
        <f t="shared" si="7"/>
        <v>4</v>
      </c>
      <c r="E103" s="60">
        <f t="shared" si="8"/>
        <v>111</v>
      </c>
      <c r="F103" s="60" t="s">
        <v>292</v>
      </c>
      <c r="G103" s="60" t="s">
        <v>292</v>
      </c>
      <c r="H103" s="60" t="s">
        <v>292</v>
      </c>
      <c r="I103" s="60"/>
      <c r="J103" s="60"/>
      <c r="K103" s="60"/>
      <c r="L103" s="60">
        <v>27</v>
      </c>
      <c r="M103" s="60">
        <v>28</v>
      </c>
      <c r="N103" s="60"/>
      <c r="O103" s="60"/>
      <c r="P103" s="60">
        <v>29</v>
      </c>
      <c r="Q103" s="60"/>
      <c r="R103" s="60">
        <v>27</v>
      </c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</row>
    <row r="104" spans="1:47" x14ac:dyDescent="0.25">
      <c r="A104" s="72"/>
      <c r="B104" s="93" t="s">
        <v>179</v>
      </c>
      <c r="C104" s="60" t="e">
        <f t="shared" si="6"/>
        <v>#N/A</v>
      </c>
      <c r="D104" s="60">
        <f t="shared" si="7"/>
        <v>6</v>
      </c>
      <c r="E104" s="60">
        <f t="shared" si="8"/>
        <v>110</v>
      </c>
      <c r="F104" s="60" t="s">
        <v>292</v>
      </c>
      <c r="G104" s="60" t="s">
        <v>292</v>
      </c>
      <c r="H104" s="60"/>
      <c r="I104" s="60">
        <v>29</v>
      </c>
      <c r="J104" s="60">
        <v>20</v>
      </c>
      <c r="K104" s="60">
        <v>24</v>
      </c>
      <c r="L104" s="60"/>
      <c r="M104" s="60"/>
      <c r="N104" s="60"/>
      <c r="O104" s="60"/>
      <c r="P104" s="60">
        <v>24</v>
      </c>
      <c r="Q104" s="60"/>
      <c r="R104" s="60"/>
      <c r="S104" s="60"/>
      <c r="T104" s="60"/>
      <c r="U104" s="60"/>
      <c r="V104" s="60"/>
      <c r="W104" s="60">
        <v>5</v>
      </c>
      <c r="X104" s="60"/>
      <c r="Y104" s="60"/>
      <c r="Z104" s="60"/>
      <c r="AA104" s="60">
        <v>8</v>
      </c>
      <c r="AB104" s="60"/>
      <c r="AC104" s="60"/>
      <c r="AD104" s="60"/>
      <c r="AE104" s="60"/>
      <c r="AF104" s="60"/>
      <c r="AG104" s="60"/>
      <c r="AH104" s="60"/>
      <c r="AI104" s="60"/>
      <c r="AJ104" s="60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</row>
    <row r="105" spans="1:47" x14ac:dyDescent="0.25">
      <c r="A105" s="72"/>
      <c r="B105" s="93" t="s">
        <v>219</v>
      </c>
      <c r="C105" s="60" t="e">
        <f t="shared" si="6"/>
        <v>#N/A</v>
      </c>
      <c r="D105" s="60">
        <f t="shared" si="7"/>
        <v>5</v>
      </c>
      <c r="E105" s="60">
        <f t="shared" si="8"/>
        <v>106</v>
      </c>
      <c r="F105" s="60" t="s">
        <v>292</v>
      </c>
      <c r="G105" s="60"/>
      <c r="H105" s="60"/>
      <c r="I105" s="60"/>
      <c r="J105" s="60">
        <v>22</v>
      </c>
      <c r="K105" s="60">
        <v>26</v>
      </c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>
        <v>20</v>
      </c>
      <c r="W105" s="60"/>
      <c r="X105" s="60"/>
      <c r="Y105" s="60"/>
      <c r="Z105" s="60"/>
      <c r="AA105" s="60"/>
      <c r="AB105" s="60"/>
      <c r="AC105" s="60">
        <v>24</v>
      </c>
      <c r="AD105" s="60"/>
      <c r="AE105" s="60"/>
      <c r="AF105" s="60">
        <v>14</v>
      </c>
      <c r="AG105" s="60"/>
      <c r="AH105" s="60"/>
      <c r="AI105" s="60"/>
      <c r="AJ105" s="60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</row>
    <row r="106" spans="1:47" x14ac:dyDescent="0.25">
      <c r="A106" s="72"/>
      <c r="B106" s="93" t="s">
        <v>310</v>
      </c>
      <c r="C106" s="60" t="e">
        <f t="shared" si="6"/>
        <v>#N/A</v>
      </c>
      <c r="D106" s="60">
        <f t="shared" si="7"/>
        <v>4</v>
      </c>
      <c r="E106" s="60">
        <f t="shared" si="8"/>
        <v>101</v>
      </c>
      <c r="F106" s="60" t="s">
        <v>292</v>
      </c>
      <c r="G106" s="60" t="s">
        <v>292</v>
      </c>
      <c r="H106" s="60"/>
      <c r="I106" s="60"/>
      <c r="J106" s="60"/>
      <c r="K106" s="60"/>
      <c r="L106" s="60"/>
      <c r="M106" s="60">
        <v>26</v>
      </c>
      <c r="N106" s="60"/>
      <c r="O106" s="60">
        <v>27</v>
      </c>
      <c r="P106" s="60">
        <v>26</v>
      </c>
      <c r="Q106" s="60"/>
      <c r="R106" s="60"/>
      <c r="S106" s="60"/>
      <c r="T106" s="60"/>
      <c r="U106" s="60">
        <v>22</v>
      </c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</row>
    <row r="107" spans="1:47" x14ac:dyDescent="0.25">
      <c r="A107" s="72"/>
      <c r="B107" s="92" t="s">
        <v>68</v>
      </c>
      <c r="C107" s="60" t="e">
        <f t="shared" si="6"/>
        <v>#N/A</v>
      </c>
      <c r="D107" s="60">
        <f t="shared" si="7"/>
        <v>5</v>
      </c>
      <c r="E107" s="60">
        <f t="shared" si="8"/>
        <v>99</v>
      </c>
      <c r="F107" s="60" t="s">
        <v>292</v>
      </c>
      <c r="G107" s="60" t="s">
        <v>292</v>
      </c>
      <c r="H107" s="60" t="s">
        <v>292</v>
      </c>
      <c r="I107" s="60"/>
      <c r="J107" s="60"/>
      <c r="K107" s="60"/>
      <c r="L107" s="60"/>
      <c r="M107" s="60"/>
      <c r="N107" s="60">
        <v>23</v>
      </c>
      <c r="O107" s="60"/>
      <c r="P107" s="60"/>
      <c r="Q107" s="60"/>
      <c r="R107" s="60">
        <v>16</v>
      </c>
      <c r="S107" s="60">
        <v>23</v>
      </c>
      <c r="T107" s="60"/>
      <c r="U107" s="60">
        <v>26</v>
      </c>
      <c r="V107" s="60"/>
      <c r="W107" s="60">
        <v>11</v>
      </c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</row>
    <row r="108" spans="1:47" x14ac:dyDescent="0.25">
      <c r="A108" s="72"/>
      <c r="B108" s="92" t="s">
        <v>90</v>
      </c>
      <c r="C108" s="60" t="e">
        <f t="shared" si="6"/>
        <v>#N/A</v>
      </c>
      <c r="D108" s="60">
        <f t="shared" si="7"/>
        <v>5</v>
      </c>
      <c r="E108" s="60">
        <f t="shared" si="8"/>
        <v>95</v>
      </c>
      <c r="F108" s="60" t="s">
        <v>292</v>
      </c>
      <c r="G108" s="60" t="s">
        <v>292</v>
      </c>
      <c r="H108" s="60" t="s">
        <v>292</v>
      </c>
      <c r="I108" s="60"/>
      <c r="J108" s="60"/>
      <c r="K108" s="60"/>
      <c r="L108" s="60">
        <v>19</v>
      </c>
      <c r="M108" s="60"/>
      <c r="N108" s="60">
        <v>18</v>
      </c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>
        <v>11</v>
      </c>
      <c r="AB108" s="60"/>
      <c r="AC108" s="60"/>
      <c r="AD108" s="60"/>
      <c r="AE108" s="60"/>
      <c r="AF108" s="60"/>
      <c r="AG108" s="60">
        <v>27</v>
      </c>
      <c r="AH108" s="60"/>
      <c r="AI108" s="60"/>
      <c r="AJ108" s="60">
        <v>20</v>
      </c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</row>
    <row r="109" spans="1:47" x14ac:dyDescent="0.25">
      <c r="A109" s="72"/>
      <c r="B109" s="92" t="s">
        <v>170</v>
      </c>
      <c r="C109" s="60" t="e">
        <f t="shared" si="6"/>
        <v>#N/A</v>
      </c>
      <c r="D109" s="60">
        <f t="shared" si="7"/>
        <v>4</v>
      </c>
      <c r="E109" s="60">
        <f t="shared" si="8"/>
        <v>88</v>
      </c>
      <c r="F109" s="60" t="s">
        <v>292</v>
      </c>
      <c r="G109" s="60" t="s">
        <v>292</v>
      </c>
      <c r="H109" s="60" t="s">
        <v>292</v>
      </c>
      <c r="I109" s="60"/>
      <c r="J109" s="60"/>
      <c r="K109" s="60"/>
      <c r="L109" s="60">
        <v>18</v>
      </c>
      <c r="M109" s="60">
        <v>20</v>
      </c>
      <c r="N109" s="60"/>
      <c r="O109" s="60">
        <v>23</v>
      </c>
      <c r="P109" s="60"/>
      <c r="Q109" s="60"/>
      <c r="R109" s="60"/>
      <c r="S109" s="60"/>
      <c r="T109" s="60">
        <v>27</v>
      </c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</row>
    <row r="110" spans="1:47" x14ac:dyDescent="0.25">
      <c r="A110" s="72"/>
      <c r="B110" s="93" t="s">
        <v>122</v>
      </c>
      <c r="C110" s="60" t="e">
        <f t="shared" si="6"/>
        <v>#N/A</v>
      </c>
      <c r="D110" s="60">
        <f t="shared" si="7"/>
        <v>5</v>
      </c>
      <c r="E110" s="60">
        <f t="shared" si="8"/>
        <v>86</v>
      </c>
      <c r="F110" s="60" t="s">
        <v>292</v>
      </c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>
        <v>17</v>
      </c>
      <c r="S110" s="60"/>
      <c r="T110" s="60"/>
      <c r="U110" s="60"/>
      <c r="V110" s="60"/>
      <c r="W110" s="60">
        <v>9</v>
      </c>
      <c r="X110" s="60"/>
      <c r="Y110" s="60"/>
      <c r="Z110" s="60">
        <v>28</v>
      </c>
      <c r="AA110" s="60">
        <v>17</v>
      </c>
      <c r="AB110" s="60"/>
      <c r="AC110" s="60"/>
      <c r="AD110" s="60"/>
      <c r="AE110" s="60"/>
      <c r="AF110" s="60">
        <v>15</v>
      </c>
      <c r="AG110" s="60"/>
      <c r="AH110" s="60"/>
      <c r="AI110" s="60"/>
      <c r="AJ110" s="60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</row>
    <row r="111" spans="1:47" x14ac:dyDescent="0.25">
      <c r="A111" s="72"/>
      <c r="B111" s="93" t="s">
        <v>112</v>
      </c>
      <c r="C111" s="60">
        <f t="shared" si="6"/>
        <v>54</v>
      </c>
      <c r="D111" s="60">
        <f t="shared" si="7"/>
        <v>4</v>
      </c>
      <c r="E111" s="60">
        <f t="shared" si="8"/>
        <v>82</v>
      </c>
      <c r="F111" s="60"/>
      <c r="G111" s="60"/>
      <c r="H111" s="60" t="s">
        <v>292</v>
      </c>
      <c r="I111" s="60"/>
      <c r="J111" s="60"/>
      <c r="K111" s="60"/>
      <c r="L111" s="60">
        <v>21</v>
      </c>
      <c r="M111" s="60"/>
      <c r="N111" s="60">
        <v>22</v>
      </c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>
        <v>17</v>
      </c>
      <c r="AJ111" s="60">
        <v>22</v>
      </c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</row>
    <row r="112" spans="1:47" x14ac:dyDescent="0.25">
      <c r="A112" s="72"/>
      <c r="B112" s="93" t="s">
        <v>181</v>
      </c>
      <c r="C112" s="60" t="e">
        <f t="shared" si="6"/>
        <v>#N/A</v>
      </c>
      <c r="D112" s="60">
        <f t="shared" si="7"/>
        <v>5</v>
      </c>
      <c r="E112" s="60">
        <f t="shared" si="8"/>
        <v>76</v>
      </c>
      <c r="F112" s="60" t="s">
        <v>292</v>
      </c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>
        <v>19</v>
      </c>
      <c r="W112" s="60">
        <v>5</v>
      </c>
      <c r="X112" s="60">
        <v>20</v>
      </c>
      <c r="Y112" s="60">
        <v>22</v>
      </c>
      <c r="Z112" s="60"/>
      <c r="AA112" s="60"/>
      <c r="AB112" s="60"/>
      <c r="AC112" s="60"/>
      <c r="AD112" s="60"/>
      <c r="AE112" s="60"/>
      <c r="AF112" s="60">
        <v>10</v>
      </c>
      <c r="AG112" s="60"/>
      <c r="AH112" s="60"/>
      <c r="AI112" s="60"/>
      <c r="AJ112" s="60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</row>
    <row r="113" spans="1:47" x14ac:dyDescent="0.25">
      <c r="A113" s="72"/>
      <c r="B113" s="93" t="s">
        <v>221</v>
      </c>
      <c r="C113" s="60" t="e">
        <f t="shared" si="6"/>
        <v>#N/A</v>
      </c>
      <c r="D113" s="60">
        <f t="shared" si="7"/>
        <v>3</v>
      </c>
      <c r="E113" s="60">
        <f t="shared" si="8"/>
        <v>68</v>
      </c>
      <c r="F113" s="60" t="s">
        <v>292</v>
      </c>
      <c r="G113" s="60" t="s">
        <v>292</v>
      </c>
      <c r="H113" s="60"/>
      <c r="I113" s="60"/>
      <c r="J113" s="60"/>
      <c r="K113" s="60"/>
      <c r="L113" s="60"/>
      <c r="M113" s="60"/>
      <c r="N113" s="60"/>
      <c r="O113" s="60"/>
      <c r="P113" s="60">
        <v>28</v>
      </c>
      <c r="Q113" s="60"/>
      <c r="R113" s="60"/>
      <c r="S113" s="60"/>
      <c r="T113" s="60"/>
      <c r="U113" s="60"/>
      <c r="V113" s="60"/>
      <c r="W113" s="60">
        <v>18</v>
      </c>
      <c r="X113" s="60"/>
      <c r="Y113" s="60"/>
      <c r="Z113" s="60"/>
      <c r="AA113" s="60">
        <v>22</v>
      </c>
      <c r="AB113" s="60"/>
      <c r="AC113" s="60"/>
      <c r="AD113" s="60"/>
      <c r="AE113" s="60"/>
      <c r="AF113" s="60"/>
      <c r="AG113" s="60"/>
      <c r="AH113" s="60"/>
      <c r="AI113" s="60"/>
      <c r="AJ113" s="60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</row>
    <row r="114" spans="1:47" x14ac:dyDescent="0.25">
      <c r="A114" s="72"/>
      <c r="B114" s="93" t="s">
        <v>95</v>
      </c>
      <c r="C114" s="60" t="e">
        <f t="shared" si="6"/>
        <v>#N/A</v>
      </c>
      <c r="D114" s="60">
        <f t="shared" si="7"/>
        <v>3</v>
      </c>
      <c r="E114" s="60">
        <f t="shared" si="8"/>
        <v>66</v>
      </c>
      <c r="F114" s="60"/>
      <c r="G114" s="60" t="s">
        <v>292</v>
      </c>
      <c r="H114" s="60" t="s">
        <v>292</v>
      </c>
      <c r="I114" s="60"/>
      <c r="J114" s="60"/>
      <c r="K114" s="60"/>
      <c r="L114" s="60">
        <v>22</v>
      </c>
      <c r="M114" s="60">
        <v>23</v>
      </c>
      <c r="N114" s="60"/>
      <c r="O114" s="60"/>
      <c r="P114" s="60"/>
      <c r="Q114" s="60"/>
      <c r="R114" s="60"/>
      <c r="S114" s="60"/>
      <c r="T114" s="60"/>
      <c r="U114" s="60">
        <v>21</v>
      </c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</row>
    <row r="115" spans="1:47" x14ac:dyDescent="0.25">
      <c r="A115" s="72"/>
      <c r="B115" s="93" t="s">
        <v>100</v>
      </c>
      <c r="C115" s="60" t="e">
        <f t="shared" si="6"/>
        <v>#N/A</v>
      </c>
      <c r="D115" s="60">
        <f t="shared" si="7"/>
        <v>3</v>
      </c>
      <c r="E115" s="60">
        <f t="shared" si="8"/>
        <v>66</v>
      </c>
      <c r="F115" s="60" t="s">
        <v>292</v>
      </c>
      <c r="G115" s="60"/>
      <c r="H115" s="60" t="s">
        <v>292</v>
      </c>
      <c r="I115" s="60"/>
      <c r="J115" s="60"/>
      <c r="K115" s="60"/>
      <c r="L115" s="60">
        <v>20</v>
      </c>
      <c r="M115" s="60"/>
      <c r="N115" s="60">
        <v>21</v>
      </c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>
        <v>25</v>
      </c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</row>
    <row r="116" spans="1:47" x14ac:dyDescent="0.25">
      <c r="A116" s="72"/>
      <c r="B116" s="93" t="s">
        <v>213</v>
      </c>
      <c r="C116" s="60" t="e">
        <f t="shared" si="6"/>
        <v>#N/A</v>
      </c>
      <c r="D116" s="60">
        <f t="shared" si="7"/>
        <v>3</v>
      </c>
      <c r="E116" s="60">
        <f t="shared" si="8"/>
        <v>63</v>
      </c>
      <c r="F116" s="60"/>
      <c r="G116" s="60" t="s">
        <v>292</v>
      </c>
      <c r="H116" s="60"/>
      <c r="I116" s="60"/>
      <c r="J116" s="60">
        <v>18</v>
      </c>
      <c r="K116" s="60">
        <v>21</v>
      </c>
      <c r="L116" s="60"/>
      <c r="M116" s="60">
        <v>24</v>
      </c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</row>
    <row r="117" spans="1:47" x14ac:dyDescent="0.25">
      <c r="A117" s="72"/>
      <c r="B117" s="93" t="s">
        <v>133</v>
      </c>
      <c r="C117" s="60" t="e">
        <f t="shared" si="6"/>
        <v>#N/A</v>
      </c>
      <c r="D117" s="60">
        <f t="shared" si="7"/>
        <v>2</v>
      </c>
      <c r="E117" s="60">
        <f t="shared" si="8"/>
        <v>60</v>
      </c>
      <c r="F117" s="60"/>
      <c r="G117" s="60"/>
      <c r="H117" s="60" t="s">
        <v>292</v>
      </c>
      <c r="I117" s="60"/>
      <c r="J117" s="60"/>
      <c r="K117" s="60"/>
      <c r="L117" s="60">
        <v>30</v>
      </c>
      <c r="M117" s="60"/>
      <c r="N117" s="60">
        <v>30</v>
      </c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</row>
    <row r="118" spans="1:47" x14ac:dyDescent="0.25">
      <c r="A118" s="72"/>
      <c r="B118" s="93" t="s">
        <v>182</v>
      </c>
      <c r="C118" s="60" t="e">
        <f t="shared" si="6"/>
        <v>#N/A</v>
      </c>
      <c r="D118" s="60">
        <f t="shared" si="7"/>
        <v>3</v>
      </c>
      <c r="E118" s="60">
        <f t="shared" si="8"/>
        <v>55</v>
      </c>
      <c r="F118" s="60" t="s">
        <v>292</v>
      </c>
      <c r="G118" s="60" t="s">
        <v>292</v>
      </c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>
        <v>24</v>
      </c>
      <c r="U118" s="60">
        <v>19</v>
      </c>
      <c r="V118" s="60"/>
      <c r="W118" s="60"/>
      <c r="X118" s="60"/>
      <c r="Y118" s="60"/>
      <c r="Z118" s="60"/>
      <c r="AA118" s="60">
        <v>12</v>
      </c>
      <c r="AB118" s="60"/>
      <c r="AC118" s="60"/>
      <c r="AD118" s="60"/>
      <c r="AE118" s="60"/>
      <c r="AF118" s="60"/>
      <c r="AG118" s="60"/>
      <c r="AH118" s="60"/>
      <c r="AI118" s="60"/>
      <c r="AJ118" s="60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</row>
    <row r="119" spans="1:47" x14ac:dyDescent="0.25">
      <c r="A119" s="72"/>
      <c r="B119" s="93" t="s">
        <v>311</v>
      </c>
      <c r="C119" s="60">
        <f t="shared" si="6"/>
        <v>63</v>
      </c>
      <c r="D119" s="60">
        <f t="shared" si="7"/>
        <v>3</v>
      </c>
      <c r="E119" s="60">
        <f t="shared" si="8"/>
        <v>52</v>
      </c>
      <c r="F119" s="60" t="s">
        <v>292</v>
      </c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>
        <v>20</v>
      </c>
      <c r="S119" s="60"/>
      <c r="T119" s="60"/>
      <c r="U119" s="60"/>
      <c r="V119" s="60"/>
      <c r="W119" s="60">
        <v>12</v>
      </c>
      <c r="X119" s="60"/>
      <c r="Y119" s="60"/>
      <c r="Z119" s="60"/>
      <c r="AA119" s="60">
        <v>20</v>
      </c>
      <c r="AB119" s="60"/>
      <c r="AC119" s="60"/>
      <c r="AD119" s="60"/>
      <c r="AE119" s="60"/>
      <c r="AF119" s="60"/>
      <c r="AG119" s="60"/>
      <c r="AH119" s="60"/>
      <c r="AI119" s="60"/>
      <c r="AJ119" s="60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</row>
    <row r="120" spans="1:47" x14ac:dyDescent="0.25">
      <c r="A120" s="72"/>
      <c r="B120" s="93" t="s">
        <v>259</v>
      </c>
      <c r="C120" s="60">
        <f t="shared" si="6"/>
        <v>66</v>
      </c>
      <c r="D120" s="60">
        <f t="shared" si="7"/>
        <v>3</v>
      </c>
      <c r="E120" s="60">
        <f t="shared" si="8"/>
        <v>49</v>
      </c>
      <c r="F120" s="60" t="s">
        <v>292</v>
      </c>
      <c r="G120" s="60" t="s">
        <v>292</v>
      </c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>
        <v>18</v>
      </c>
      <c r="V120" s="60">
        <v>22</v>
      </c>
      <c r="W120" s="60"/>
      <c r="X120" s="60"/>
      <c r="Y120" s="60"/>
      <c r="Z120" s="60"/>
      <c r="AA120" s="60">
        <v>9</v>
      </c>
      <c r="AB120" s="60"/>
      <c r="AC120" s="60"/>
      <c r="AD120" s="60"/>
      <c r="AE120" s="60"/>
      <c r="AF120" s="60"/>
      <c r="AG120" s="60"/>
      <c r="AH120" s="60"/>
      <c r="AI120" s="60"/>
      <c r="AJ120" s="60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</row>
    <row r="121" spans="1:47" x14ac:dyDescent="0.25">
      <c r="A121" s="72"/>
      <c r="B121" s="93" t="s">
        <v>149</v>
      </c>
      <c r="C121" s="60">
        <f t="shared" si="6"/>
        <v>72</v>
      </c>
      <c r="D121" s="60">
        <f t="shared" si="7"/>
        <v>2</v>
      </c>
      <c r="E121" s="60">
        <f t="shared" si="8"/>
        <v>41</v>
      </c>
      <c r="F121" s="60" t="s">
        <v>292</v>
      </c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>
        <f>VLOOKUP(B121,[2]Washlands!D:F,3,FALSE)</f>
        <v>17</v>
      </c>
      <c r="X121" s="60"/>
      <c r="Y121" s="60"/>
      <c r="Z121" s="60"/>
      <c r="AA121" s="60">
        <v>24</v>
      </c>
      <c r="AB121" s="60"/>
      <c r="AC121" s="60"/>
      <c r="AD121" s="60"/>
      <c r="AE121" s="60"/>
      <c r="AF121" s="60"/>
      <c r="AG121" s="60"/>
      <c r="AH121" s="60"/>
      <c r="AI121" s="60"/>
      <c r="AJ121" s="60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</row>
    <row r="122" spans="1:47" x14ac:dyDescent="0.25">
      <c r="A122" s="72"/>
      <c r="B122" s="93" t="s">
        <v>312</v>
      </c>
      <c r="C122" s="60" t="e">
        <f t="shared" si="6"/>
        <v>#N/A</v>
      </c>
      <c r="D122" s="60">
        <f t="shared" si="7"/>
        <v>2</v>
      </c>
      <c r="E122" s="60">
        <f t="shared" si="8"/>
        <v>40</v>
      </c>
      <c r="F122" s="60" t="s">
        <v>292</v>
      </c>
      <c r="G122" s="60" t="s">
        <v>292</v>
      </c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>
        <v>25</v>
      </c>
      <c r="V122" s="60"/>
      <c r="W122" s="60">
        <v>15</v>
      </c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</row>
    <row r="123" spans="1:47" x14ac:dyDescent="0.25">
      <c r="A123" s="72"/>
      <c r="B123" s="93" t="s">
        <v>224</v>
      </c>
      <c r="C123" s="60" t="e">
        <f t="shared" si="6"/>
        <v>#N/A</v>
      </c>
      <c r="D123" s="60">
        <f t="shared" si="7"/>
        <v>3</v>
      </c>
      <c r="E123" s="60">
        <f t="shared" si="8"/>
        <v>40</v>
      </c>
      <c r="F123" s="60" t="s">
        <v>292</v>
      </c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>
        <v>21</v>
      </c>
      <c r="R123" s="60">
        <v>14</v>
      </c>
      <c r="S123" s="60"/>
      <c r="T123" s="60"/>
      <c r="U123" s="60"/>
      <c r="V123" s="60"/>
      <c r="W123" s="60">
        <v>5</v>
      </c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</row>
    <row r="124" spans="1:47" x14ac:dyDescent="0.25">
      <c r="A124" s="72"/>
      <c r="B124" s="93" t="s">
        <v>313</v>
      </c>
      <c r="C124" s="60" t="e">
        <f t="shared" si="6"/>
        <v>#N/A</v>
      </c>
      <c r="D124" s="60">
        <f t="shared" si="7"/>
        <v>2</v>
      </c>
      <c r="E124" s="60">
        <f t="shared" si="8"/>
        <v>36</v>
      </c>
      <c r="F124" s="60"/>
      <c r="G124" s="60"/>
      <c r="H124" s="60"/>
      <c r="I124" s="60"/>
      <c r="J124" s="60">
        <v>16</v>
      </c>
      <c r="K124" s="60">
        <v>20</v>
      </c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</row>
    <row r="125" spans="1:47" x14ac:dyDescent="0.25">
      <c r="A125" s="72"/>
      <c r="B125" s="93" t="s">
        <v>103</v>
      </c>
      <c r="C125" s="60" t="e">
        <f t="shared" si="6"/>
        <v>#N/A</v>
      </c>
      <c r="D125" s="60">
        <f t="shared" si="7"/>
        <v>2</v>
      </c>
      <c r="E125" s="60">
        <f t="shared" si="8"/>
        <v>34</v>
      </c>
      <c r="F125" s="60" t="s">
        <v>292</v>
      </c>
      <c r="G125" s="60"/>
      <c r="H125" s="60" t="s">
        <v>292</v>
      </c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>
        <v>16</v>
      </c>
      <c r="AG125" s="60"/>
      <c r="AH125" s="60"/>
      <c r="AI125" s="60">
        <v>18</v>
      </c>
      <c r="AJ125" s="60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</row>
    <row r="126" spans="1:47" x14ac:dyDescent="0.25">
      <c r="A126" s="72"/>
      <c r="B126" s="93" t="s">
        <v>314</v>
      </c>
      <c r="C126" s="60" t="e">
        <f t="shared" si="6"/>
        <v>#N/A</v>
      </c>
      <c r="D126" s="60">
        <f t="shared" si="7"/>
        <v>2</v>
      </c>
      <c r="E126" s="60">
        <f t="shared" si="8"/>
        <v>32</v>
      </c>
      <c r="F126" s="60" t="s">
        <v>292</v>
      </c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>
        <f>VLOOKUP(B126,[2]Washlands!D:F,3,FALSE)</f>
        <v>13</v>
      </c>
      <c r="X126" s="60"/>
      <c r="Y126" s="60"/>
      <c r="Z126" s="60"/>
      <c r="AA126" s="60"/>
      <c r="AB126" s="60"/>
      <c r="AC126" s="60"/>
      <c r="AD126" s="60"/>
      <c r="AE126" s="60"/>
      <c r="AF126" s="60">
        <v>19</v>
      </c>
      <c r="AG126" s="60"/>
      <c r="AH126" s="60"/>
      <c r="AI126" s="60"/>
      <c r="AJ126" s="60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</row>
    <row r="127" spans="1:47" x14ac:dyDescent="0.25">
      <c r="A127" s="72"/>
      <c r="B127" s="93" t="s">
        <v>84</v>
      </c>
      <c r="C127" s="60">
        <f t="shared" si="6"/>
        <v>76</v>
      </c>
      <c r="D127" s="60">
        <f t="shared" si="7"/>
        <v>1</v>
      </c>
      <c r="E127" s="60">
        <f t="shared" si="8"/>
        <v>29</v>
      </c>
      <c r="F127" s="60" t="s">
        <v>292</v>
      </c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>
        <f>VLOOKUP(B127,[2]Washlands!D:F,3,FALSE)</f>
        <v>29</v>
      </c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</row>
    <row r="128" spans="1:47" x14ac:dyDescent="0.25">
      <c r="A128" s="72"/>
      <c r="B128" s="93" t="s">
        <v>168</v>
      </c>
      <c r="C128" s="60">
        <f t="shared" si="6"/>
        <v>76</v>
      </c>
      <c r="D128" s="60">
        <f t="shared" si="7"/>
        <v>1</v>
      </c>
      <c r="E128" s="60">
        <f t="shared" si="8"/>
        <v>29</v>
      </c>
      <c r="F128" s="60" t="s">
        <v>292</v>
      </c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>
        <v>29</v>
      </c>
      <c r="AI128" s="60"/>
      <c r="AJ128" s="60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</row>
    <row r="129" spans="1:47" x14ac:dyDescent="0.25">
      <c r="A129" s="72"/>
      <c r="B129" s="93" t="s">
        <v>315</v>
      </c>
      <c r="C129" s="60">
        <f t="shared" si="6"/>
        <v>76</v>
      </c>
      <c r="D129" s="60">
        <f t="shared" si="7"/>
        <v>1</v>
      </c>
      <c r="E129" s="60">
        <f t="shared" si="8"/>
        <v>29</v>
      </c>
      <c r="F129" s="60"/>
      <c r="G129" s="60"/>
      <c r="H129" s="60" t="s">
        <v>292</v>
      </c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>
        <v>29</v>
      </c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</row>
    <row r="130" spans="1:47" x14ac:dyDescent="0.25">
      <c r="A130" s="72"/>
      <c r="B130" s="93" t="s">
        <v>71</v>
      </c>
      <c r="C130" s="60" t="e">
        <f t="shared" si="6"/>
        <v>#N/A</v>
      </c>
      <c r="D130" s="60">
        <f t="shared" si="7"/>
        <v>1</v>
      </c>
      <c r="E130" s="60">
        <f t="shared" si="8"/>
        <v>28</v>
      </c>
      <c r="F130" s="60" t="s">
        <v>292</v>
      </c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>
        <v>28</v>
      </c>
      <c r="AG130" s="60"/>
      <c r="AH130" s="60"/>
      <c r="AI130" s="60"/>
      <c r="AJ130" s="60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</row>
    <row r="131" spans="1:47" x14ac:dyDescent="0.25">
      <c r="A131" s="72"/>
      <c r="B131" s="93" t="s">
        <v>316</v>
      </c>
      <c r="C131" s="60" t="e">
        <f t="shared" si="6"/>
        <v>#N/A</v>
      </c>
      <c r="D131" s="60">
        <f t="shared" si="7"/>
        <v>1</v>
      </c>
      <c r="E131" s="60">
        <f t="shared" si="8"/>
        <v>28</v>
      </c>
      <c r="F131" s="60" t="s">
        <v>292</v>
      </c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>
        <v>28</v>
      </c>
      <c r="AI131" s="60"/>
      <c r="AJ131" s="60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</row>
    <row r="132" spans="1:47" x14ac:dyDescent="0.25">
      <c r="A132" s="72"/>
      <c r="B132" s="93" t="s">
        <v>99</v>
      </c>
      <c r="C132" s="60" t="e">
        <f t="shared" si="6"/>
        <v>#N/A</v>
      </c>
      <c r="D132" s="60">
        <f t="shared" si="7"/>
        <v>1</v>
      </c>
      <c r="E132" s="60">
        <f t="shared" si="8"/>
        <v>28</v>
      </c>
      <c r="F132" s="60"/>
      <c r="G132" s="60" t="s">
        <v>292</v>
      </c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>
        <v>28</v>
      </c>
      <c r="AH132" s="60"/>
      <c r="AI132" s="60"/>
      <c r="AJ132" s="60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</row>
    <row r="133" spans="1:47" x14ac:dyDescent="0.25">
      <c r="A133" s="72"/>
      <c r="B133" s="93" t="s">
        <v>258</v>
      </c>
      <c r="C133" s="60">
        <f t="shared" si="6"/>
        <v>79</v>
      </c>
      <c r="D133" s="60">
        <f t="shared" si="7"/>
        <v>1</v>
      </c>
      <c r="E133" s="60">
        <f t="shared" si="8"/>
        <v>26</v>
      </c>
      <c r="F133" s="60"/>
      <c r="G133" s="60" t="s">
        <v>292</v>
      </c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>
        <v>26</v>
      </c>
      <c r="AH133" s="60"/>
      <c r="AI133" s="60"/>
      <c r="AJ133" s="60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</row>
    <row r="134" spans="1:47" x14ac:dyDescent="0.25">
      <c r="A134" s="72"/>
      <c r="B134" s="93" t="s">
        <v>317</v>
      </c>
      <c r="C134" s="60">
        <f t="shared" si="6"/>
        <v>79</v>
      </c>
      <c r="D134" s="60">
        <f t="shared" si="7"/>
        <v>1</v>
      </c>
      <c r="E134" s="60">
        <f t="shared" si="8"/>
        <v>26</v>
      </c>
      <c r="F134" s="60" t="s">
        <v>292</v>
      </c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>
        <v>26</v>
      </c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</row>
    <row r="135" spans="1:47" x14ac:dyDescent="0.25">
      <c r="A135" s="72"/>
      <c r="B135" s="93" t="s">
        <v>318</v>
      </c>
      <c r="C135" s="60">
        <f t="shared" si="6"/>
        <v>80</v>
      </c>
      <c r="D135" s="60">
        <f t="shared" si="7"/>
        <v>1</v>
      </c>
      <c r="E135" s="60">
        <f t="shared" si="8"/>
        <v>25</v>
      </c>
      <c r="F135" s="60"/>
      <c r="G135" s="60" t="s">
        <v>292</v>
      </c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>
        <v>25</v>
      </c>
      <c r="AH135" s="60"/>
      <c r="AI135" s="60"/>
      <c r="AJ135" s="60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</row>
    <row r="136" spans="1:47" x14ac:dyDescent="0.25">
      <c r="A136" s="72"/>
      <c r="B136" s="93" t="s">
        <v>319</v>
      </c>
      <c r="C136" s="60">
        <f t="shared" si="6"/>
        <v>80</v>
      </c>
      <c r="D136" s="60">
        <f t="shared" si="7"/>
        <v>1</v>
      </c>
      <c r="E136" s="60">
        <f t="shared" si="8"/>
        <v>25</v>
      </c>
      <c r="F136" s="60" t="s">
        <v>292</v>
      </c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>
        <f>VLOOKUP(B136,[2]Washlands!D:F,3,FALSE)</f>
        <v>25</v>
      </c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</row>
    <row r="137" spans="1:47" x14ac:dyDescent="0.25">
      <c r="A137" s="72"/>
      <c r="B137" s="93" t="s">
        <v>212</v>
      </c>
      <c r="C137" s="60">
        <f t="shared" si="6"/>
        <v>80</v>
      </c>
      <c r="D137" s="60">
        <f t="shared" si="7"/>
        <v>2</v>
      </c>
      <c r="E137" s="60">
        <f t="shared" si="8"/>
        <v>25</v>
      </c>
      <c r="F137" s="60" t="s">
        <v>292</v>
      </c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>
        <f>VLOOKUP(B137,[2]Washlands!D:F,3,FALSE)</f>
        <v>5</v>
      </c>
      <c r="X137" s="60">
        <v>20</v>
      </c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</row>
    <row r="138" spans="1:47" x14ac:dyDescent="0.25">
      <c r="A138" s="72"/>
      <c r="B138" s="93" t="s">
        <v>320</v>
      </c>
      <c r="C138" s="60">
        <f t="shared" si="6"/>
        <v>80</v>
      </c>
      <c r="D138" s="60">
        <f t="shared" si="7"/>
        <v>1</v>
      </c>
      <c r="E138" s="60">
        <f t="shared" si="8"/>
        <v>25</v>
      </c>
      <c r="F138" s="60"/>
      <c r="G138" s="60"/>
      <c r="H138" s="60" t="s">
        <v>292</v>
      </c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>
        <v>25</v>
      </c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</row>
    <row r="139" spans="1:47" x14ac:dyDescent="0.25">
      <c r="A139" s="72"/>
      <c r="B139" s="93" t="s">
        <v>321</v>
      </c>
      <c r="C139" s="60">
        <f t="shared" si="6"/>
        <v>82</v>
      </c>
      <c r="D139" s="60">
        <f t="shared" si="7"/>
        <v>1</v>
      </c>
      <c r="E139" s="60">
        <f t="shared" si="8"/>
        <v>24</v>
      </c>
      <c r="F139" s="60"/>
      <c r="G139" s="60" t="s">
        <v>292</v>
      </c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>
        <v>24</v>
      </c>
      <c r="AH139" s="60"/>
      <c r="AI139" s="60"/>
      <c r="AJ139" s="60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</row>
    <row r="140" spans="1:47" x14ac:dyDescent="0.25">
      <c r="A140" s="72"/>
      <c r="B140" s="93" t="s">
        <v>322</v>
      </c>
      <c r="C140" s="60" t="e">
        <f t="shared" si="6"/>
        <v>#N/A</v>
      </c>
      <c r="D140" s="60">
        <f t="shared" si="7"/>
        <v>2</v>
      </c>
      <c r="E140" s="60">
        <f t="shared" si="8"/>
        <v>22</v>
      </c>
      <c r="F140" s="60" t="s">
        <v>292</v>
      </c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>
        <v>15</v>
      </c>
      <c r="S140" s="60"/>
      <c r="T140" s="60"/>
      <c r="U140" s="60"/>
      <c r="V140" s="60"/>
      <c r="W140" s="60">
        <v>7</v>
      </c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</row>
    <row r="141" spans="1:47" x14ac:dyDescent="0.25">
      <c r="A141" s="72"/>
      <c r="B141" s="93" t="s">
        <v>78</v>
      </c>
      <c r="C141" s="60" t="e">
        <f t="shared" si="6"/>
        <v>#N/A</v>
      </c>
      <c r="D141" s="60">
        <f t="shared" si="7"/>
        <v>1</v>
      </c>
      <c r="E141" s="60">
        <f t="shared" si="8"/>
        <v>22</v>
      </c>
      <c r="F141" s="60"/>
      <c r="G141" s="60"/>
      <c r="H141" s="60" t="s">
        <v>292</v>
      </c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>
        <v>22</v>
      </c>
      <c r="AJ141" s="60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</row>
    <row r="142" spans="1:47" x14ac:dyDescent="0.25">
      <c r="A142" s="72"/>
      <c r="B142" s="93" t="s">
        <v>89</v>
      </c>
      <c r="C142" s="60" t="e">
        <f t="shared" si="6"/>
        <v>#N/A</v>
      </c>
      <c r="D142" s="60">
        <f t="shared" si="7"/>
        <v>1</v>
      </c>
      <c r="E142" s="60">
        <f t="shared" si="8"/>
        <v>16</v>
      </c>
      <c r="F142" s="60" t="s">
        <v>292</v>
      </c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>
        <v>16</v>
      </c>
      <c r="AB142" s="60"/>
      <c r="AC142" s="60"/>
      <c r="AD142" s="60"/>
      <c r="AE142" s="60"/>
      <c r="AF142" s="60"/>
      <c r="AG142" s="60"/>
      <c r="AH142" s="60"/>
      <c r="AI142" s="60"/>
      <c r="AJ142" s="60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</row>
    <row r="143" spans="1:47" x14ac:dyDescent="0.25">
      <c r="A143" s="72"/>
      <c r="B143" s="93" t="s">
        <v>323</v>
      </c>
      <c r="C143" s="60">
        <f t="shared" ref="C143:C145" si="9">RANK(E143,$E$3:$E$100)</f>
        <v>92</v>
      </c>
      <c r="D143" s="60">
        <f t="shared" ref="D143:D145" si="10">COUNTA(I143:AAD143)</f>
        <v>1</v>
      </c>
      <c r="E143" s="60">
        <f t="shared" ref="E143:E145" si="11">SUM(I143:AAD143)</f>
        <v>11</v>
      </c>
      <c r="F143" s="60" t="s">
        <v>292</v>
      </c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>
        <v>11</v>
      </c>
      <c r="AG143" s="60"/>
      <c r="AH143" s="60"/>
      <c r="AI143" s="60"/>
      <c r="AJ143" s="60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</row>
    <row r="144" spans="1:47" x14ac:dyDescent="0.25">
      <c r="A144" s="72"/>
      <c r="B144" s="93" t="s">
        <v>216</v>
      </c>
      <c r="C144" s="60" t="e">
        <f t="shared" si="9"/>
        <v>#N/A</v>
      </c>
      <c r="D144" s="60">
        <f t="shared" si="10"/>
        <v>1</v>
      </c>
      <c r="E144" s="60">
        <f t="shared" si="11"/>
        <v>8</v>
      </c>
      <c r="F144" s="60" t="s">
        <v>292</v>
      </c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>
        <f>VLOOKUP(B144,[2]Washlands!D:F,3,FALSE)</f>
        <v>8</v>
      </c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</row>
    <row r="145" spans="1:47" x14ac:dyDescent="0.25">
      <c r="A145" s="72"/>
      <c r="B145" s="93" t="s">
        <v>222</v>
      </c>
      <c r="C145" s="60">
        <f t="shared" si="9"/>
        <v>94</v>
      </c>
      <c r="D145" s="60">
        <f t="shared" si="10"/>
        <v>1</v>
      </c>
      <c r="E145" s="60">
        <f t="shared" si="11"/>
        <v>5</v>
      </c>
      <c r="F145" s="60" t="s">
        <v>292</v>
      </c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>
        <f>VLOOKUP(B145,[2]Washlands!D:F,3,FALSE)</f>
        <v>5</v>
      </c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</row>
    <row r="146" spans="1:47" x14ac:dyDescent="0.25">
      <c r="A146" s="72"/>
      <c r="B146" s="88"/>
      <c r="C146" s="72"/>
      <c r="D146" s="72"/>
      <c r="E146" s="72"/>
      <c r="F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</row>
    <row r="147" spans="1:47" x14ac:dyDescent="0.25">
      <c r="A147" s="72"/>
      <c r="B147" s="88"/>
      <c r="C147" s="72"/>
      <c r="D147" s="72"/>
      <c r="E147" s="72"/>
      <c r="F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</row>
    <row r="148" spans="1:47" x14ac:dyDescent="0.25">
      <c r="A148" s="72"/>
      <c r="B148" s="88"/>
      <c r="C148" s="72"/>
      <c r="D148" s="72"/>
      <c r="E148" s="72"/>
      <c r="F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</row>
    <row r="149" spans="1:47" x14ac:dyDescent="0.25">
      <c r="A149" s="72"/>
      <c r="B149" s="88"/>
      <c r="C149" s="72"/>
      <c r="D149" s="72"/>
      <c r="E149" s="72"/>
      <c r="F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</row>
    <row r="150" spans="1:47" x14ac:dyDescent="0.25">
      <c r="A150" s="72"/>
      <c r="B150" s="88"/>
      <c r="C150" s="72"/>
      <c r="D150" s="72"/>
      <c r="E150" s="72"/>
      <c r="F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</row>
    <row r="151" spans="1:47" x14ac:dyDescent="0.25">
      <c r="A151" s="72"/>
      <c r="B151" s="88"/>
      <c r="C151" s="72"/>
      <c r="D151" s="72"/>
      <c r="E151" s="72"/>
      <c r="F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</row>
    <row r="152" spans="1:47" x14ac:dyDescent="0.25">
      <c r="A152" s="72"/>
      <c r="B152" s="88"/>
      <c r="C152" s="72"/>
      <c r="D152" s="72"/>
      <c r="E152" s="72"/>
      <c r="F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</row>
    <row r="153" spans="1:47" x14ac:dyDescent="0.25">
      <c r="A153" s="72"/>
      <c r="B153" s="88"/>
      <c r="C153" s="72"/>
      <c r="D153" s="72"/>
      <c r="E153" s="72"/>
      <c r="F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</row>
    <row r="154" spans="1:47" x14ac:dyDescent="0.25">
      <c r="A154" s="72"/>
      <c r="B154" s="88"/>
      <c r="C154" s="72"/>
      <c r="D154" s="72"/>
      <c r="E154" s="72"/>
      <c r="F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</row>
    <row r="155" spans="1:47" x14ac:dyDescent="0.25">
      <c r="A155" s="72"/>
      <c r="B155" s="88"/>
      <c r="C155" s="72"/>
      <c r="D155" s="72"/>
      <c r="E155" s="72"/>
      <c r="F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</row>
    <row r="156" spans="1:47" x14ac:dyDescent="0.25">
      <c r="A156" s="72"/>
      <c r="B156" s="88"/>
      <c r="C156" s="72"/>
      <c r="D156" s="72"/>
      <c r="E156" s="72"/>
      <c r="F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</row>
    <row r="157" spans="1:47" x14ac:dyDescent="0.25">
      <c r="A157" s="72"/>
      <c r="B157" s="88"/>
      <c r="C157" s="72"/>
      <c r="D157" s="72"/>
      <c r="E157" s="72"/>
      <c r="F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</row>
    <row r="158" spans="1:47" x14ac:dyDescent="0.25">
      <c r="A158" s="72"/>
      <c r="B158" s="88"/>
      <c r="C158" s="72"/>
      <c r="D158" s="72"/>
      <c r="E158" s="72"/>
      <c r="F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</row>
    <row r="159" spans="1:47" x14ac:dyDescent="0.25">
      <c r="A159" s="72"/>
      <c r="B159" s="88"/>
      <c r="C159" s="72"/>
      <c r="D159" s="72"/>
      <c r="E159" s="72"/>
      <c r="F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</row>
    <row r="160" spans="1:47" x14ac:dyDescent="0.25">
      <c r="A160" s="72"/>
      <c r="B160" s="88"/>
      <c r="C160" s="72"/>
      <c r="D160" s="72"/>
      <c r="E160" s="72"/>
      <c r="F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</row>
    <row r="161" spans="1:47" x14ac:dyDescent="0.25">
      <c r="A161" s="72"/>
      <c r="B161" s="88"/>
      <c r="C161" s="72"/>
      <c r="D161" s="72"/>
      <c r="E161" s="72"/>
      <c r="F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</row>
    <row r="162" spans="1:47" x14ac:dyDescent="0.25">
      <c r="A162" s="72"/>
      <c r="B162" s="88"/>
      <c r="C162" s="72"/>
      <c r="D162" s="72"/>
      <c r="E162" s="72"/>
      <c r="F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</row>
  </sheetData>
  <mergeCells count="1"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GP Standings 2024</vt:lpstr>
      <vt:lpstr>Race Data 2023 (2)</vt:lpstr>
      <vt:lpstr>Race Data 2024</vt:lpstr>
      <vt:lpstr>GP Standings 2023</vt:lpstr>
      <vt:lpstr>Race Data 2023</vt:lpstr>
      <vt:lpstr>GP Standings 2022</vt:lpstr>
      <vt:lpstr>Race Data 2022</vt:lpstr>
      <vt:lpstr>GP Standings 2019</vt:lpstr>
      <vt:lpstr>Race Data 2019</vt:lpstr>
      <vt:lpstr>GP Standings 2018</vt:lpstr>
      <vt:lpstr>Race Data 2018</vt:lpstr>
      <vt:lpstr>GP Standings 2017</vt:lpstr>
      <vt:lpstr>Race Data 2017</vt:lpstr>
      <vt:lpstr>GP Standings 2016</vt:lpstr>
      <vt:lpstr>Race Data 2016</vt:lpstr>
      <vt:lpstr>GP Standings 2015</vt:lpstr>
      <vt:lpstr>Race Data 2015</vt:lpstr>
    </vt:vector>
  </TitlesOfParts>
  <Company>Honeywell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Honeywell</dc:creator>
  <cp:lastModifiedBy>Emily</cp:lastModifiedBy>
  <dcterms:created xsi:type="dcterms:W3CDTF">2015-09-15T15:42:12Z</dcterms:created>
  <dcterms:modified xsi:type="dcterms:W3CDTF">2025-01-19T12:28:40Z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